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расш.гор.+" sheetId="7" r:id="rId7"/>
    <sheet name="расш.обл.+" sheetId="8" r:id="rId8"/>
    <sheet name="расш.внеб.+" sheetId="9" r:id="rId9"/>
  </sheets>
  <definedNames/>
  <calcPr fullCalcOnLoad="1" refMode="R1C1"/>
</workbook>
</file>

<file path=xl/comments7.xml><?xml version="1.0" encoding="utf-8"?>
<comments xmlns="http://schemas.openxmlformats.org/spreadsheetml/2006/main">
  <authors>
    <author>Paradise</author>
  </authors>
  <commentList>
    <comment ref="D21" authorId="0">
      <text>
        <r>
          <rPr>
            <b/>
            <sz val="8"/>
            <rFont val="Tahoma"/>
            <family val="0"/>
          </rPr>
          <t>Paradise:</t>
        </r>
        <r>
          <rPr>
            <sz val="8"/>
            <rFont val="Tahoma"/>
            <family val="0"/>
          </rPr>
          <t xml:space="preserve">
ФГУП Охрана</t>
        </r>
      </text>
    </comment>
  </commentList>
</comments>
</file>

<file path=xl/sharedStrings.xml><?xml version="1.0" encoding="utf-8"?>
<sst xmlns="http://schemas.openxmlformats.org/spreadsheetml/2006/main" count="583" uniqueCount="343">
  <si>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</si>
  <si>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</si>
  <si>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</si>
  <si>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</si>
  <si>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</si>
  <si>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t>(подпись, расшифровка)</t>
  </si>
  <si>
    <t>«___»_____________20___г.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</si>
  <si>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</si>
  <si>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</si>
  <si>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</si>
  <si>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</si>
  <si>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</si>
  <si>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</si>
  <si>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</si>
  <si>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</si>
  <si>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</si>
  <si>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</si>
  <si>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</si>
  <si>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</si>
  <si>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сумма (руб.)</t>
  </si>
  <si>
    <t>Плановый период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</si>
  <si>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</si>
  <si>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</si>
  <si>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</si>
  <si>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</si>
  <si>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</si>
  <si>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</si>
  <si>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</si>
  <si>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</si>
  <si>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</si>
  <si>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</si>
  <si>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</si>
  <si>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</si>
  <si>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</si>
  <si>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</si>
  <si>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</si>
  <si>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</si>
  <si>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</si>
  <si>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</si>
  <si>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</si>
  <si>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</si>
  <si>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</si>
  <si>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</si>
  <si>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</si>
  <si>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</si>
  <si>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</si>
  <si>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</si>
  <si>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</si>
  <si>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</si>
  <si>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</si>
  <si>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</si>
  <si>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</si>
  <si>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</si>
  <si>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</si>
  <si>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</si>
  <si>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</si>
  <si>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</si>
  <si>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</si>
  <si>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</si>
  <si>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</si>
  <si>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</si>
  <si>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</si>
  <si>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</si>
  <si>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</si>
  <si>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</si>
  <si>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</si>
  <si>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</si>
  <si>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</si>
  <si>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</si>
  <si>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</si>
  <si>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</si>
  <si>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</si>
  <si>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</si>
  <si>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</si>
  <si>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</si>
  <si>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</si>
  <si>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</si>
  <si>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</si>
  <si>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</si>
  <si>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</si>
  <si>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</si>
  <si>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</si>
  <si>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</si>
  <si>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</si>
  <si>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</si>
  <si>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</si>
  <si>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</si>
  <si>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</si>
  <si>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</si>
  <si>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</si>
  <si>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</si>
  <si>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</si>
  <si>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</si>
  <si>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</si>
  <si>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</si>
  <si>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</si>
  <si>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</si>
  <si>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</si>
  <si>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</si>
  <si>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</si>
  <si>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</si>
  <si>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</si>
  <si>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</si>
  <si>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</si>
  <si>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</si>
  <si>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</si>
  <si>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</si>
  <si>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</si>
  <si>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</si>
  <si>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</si>
  <si>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</si>
  <si>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</si>
  <si>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</si>
  <si>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</si>
  <si>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</si>
  <si>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</si>
  <si>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</si>
  <si>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</si>
  <si>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</si>
  <si>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</si>
  <si>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</si>
  <si>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</si>
  <si>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</si>
  <si>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</si>
  <si>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</si>
  <si>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</si>
  <si>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</si>
  <si>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</si>
  <si>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</si>
  <si>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</si>
  <si>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</si>
  <si>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</si>
  <si>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</si>
  <si>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</si>
  <si>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</si>
  <si>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</si>
  <si>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</si>
  <si>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</si>
  <si>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</si>
  <si>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</si>
  <si>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</si>
  <si>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</si>
  <si>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Поступление нефинансовых активов, всего  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</si>
  <si>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</si>
  <si>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</si>
  <si>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</si>
  <si>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</si>
  <si>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</si>
  <si>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</si>
  <si>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</si>
  <si>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</si>
  <si>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</si>
  <si>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</si>
  <si>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</si>
  <si>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</si>
  <si>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</si>
  <si>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</si>
  <si>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</si>
  <si>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</si>
  <si>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</si>
  <si>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</si>
  <si>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</si>
  <si>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</si>
  <si>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</si>
  <si>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</si>
  <si>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</si>
  <si>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</si>
  <si>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</si>
  <si>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</si>
  <si>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</si>
  <si>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</si>
  <si>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</si>
  <si>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</si>
  <si>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</si>
  <si>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</si>
  <si>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</si>
  <si>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</si>
  <si>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</si>
  <si>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</si>
  <si>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</si>
  <si>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</si>
  <si>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</si>
  <si>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</si>
  <si>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</si>
  <si>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</si>
  <si>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</si>
  <si>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</si>
  <si>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</si>
  <si>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</si>
  <si>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</si>
  <si>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</si>
  <si>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</si>
  <si>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</si>
  <si>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</si>
  <si>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</si>
  <si>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</si>
  <si>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</si>
  <si>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</si>
  <si>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</si>
  <si>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t>** только для автономных учреждений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</si>
  <si>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</si>
  <si>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</si>
  <si>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</si>
  <si>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</si>
  <si>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</si>
  <si>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</si>
  <si>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</si>
  <si>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</si>
  <si>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</si>
  <si>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</si>
  <si>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</si>
  <si>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</si>
  <si>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</si>
  <si>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 xml:space="preserve">  (подпись)                  (расшифровка подписи)</t>
  </si>
  <si>
    <t xml:space="preserve">   (подпись)                  (расшифровка подписи)</t>
  </si>
  <si>
    <t xml:space="preserve">   (подпись)              (расшифровка подписи)</t>
  </si>
  <si>
    <r>
      <t>должность руководитель органа, осуществляющего функции и полномочия учредителя муниципального</t>
    </r>
    <r>
      <rPr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</si>
  <si>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r>
      <t xml:space="preserve">__________         </t>
    </r>
    <r>
      <rPr>
        <u val="single"/>
        <sz val="13"/>
        <color indexed="8"/>
        <rFont val="Times New Roman"/>
        <family val="1"/>
      </rPr>
      <t>Г.Ю. Пелевина</t>
    </r>
  </si>
  <si>
    <r>
      <t>*</t>
    </r>
    <r>
      <rPr>
        <sz val="13"/>
        <color indexed="8"/>
        <rFont val="Courier New"/>
        <family val="3"/>
      </rPr>
      <t xml:space="preserve"> </t>
    </r>
    <r>
      <rPr>
        <sz val="13"/>
        <color indexed="8"/>
        <rFont val="Times New Roman"/>
        <family val="1"/>
      </rPr>
      <t>только для бюджетных учреждений;</t>
    </r>
  </si>
  <si>
    <t>Выплаты за счет собственных доходов учреждения</t>
  </si>
  <si>
    <t>Выплаты за счет субсидии на выполнение муниципального задания</t>
  </si>
  <si>
    <t>2016 год</t>
  </si>
  <si>
    <t xml:space="preserve">Работы, услуги по содержанию имущества         </t>
  </si>
  <si>
    <t xml:space="preserve">Прочие работы, услуги                         </t>
  </si>
  <si>
    <t xml:space="preserve">Прочие расходы                                 </t>
  </si>
  <si>
    <t xml:space="preserve">Увеличение стоимости основных средств      </t>
  </si>
  <si>
    <t xml:space="preserve">Увеличение стоимости материальных запасов  </t>
  </si>
  <si>
    <t>Оплата труда и начисления на выплаты по оплате труда, всего</t>
  </si>
  <si>
    <t xml:space="preserve">Коммунальные услуги                      </t>
  </si>
  <si>
    <t xml:space="preserve">Работы, услуги по содержанию имущества     </t>
  </si>
  <si>
    <t xml:space="preserve">Прочие работы, услуги                       </t>
  </si>
  <si>
    <t xml:space="preserve">Прочие расходы                            </t>
  </si>
  <si>
    <t xml:space="preserve">Увеличение стоимости основных средств     </t>
  </si>
  <si>
    <t>Субсидии на иные цели</t>
  </si>
  <si>
    <t xml:space="preserve">Заработная плата  (рем.бригады)                        </t>
  </si>
  <si>
    <t xml:space="preserve">Начисления на выплаты по оплате труда  (рем.бригады)         </t>
  </si>
  <si>
    <t xml:space="preserve">Заработная плата                      </t>
  </si>
  <si>
    <t xml:space="preserve">Начисления на выплаты по оплате труда      </t>
  </si>
  <si>
    <t xml:space="preserve">Услуги связи                                  </t>
  </si>
  <si>
    <t xml:space="preserve">Транспортные услуги                         </t>
  </si>
  <si>
    <t>2017 год, сумма (руб.)</t>
  </si>
  <si>
    <t>2017 год</t>
  </si>
  <si>
    <r>
      <t xml:space="preserve">  __________          </t>
    </r>
    <r>
      <rPr>
        <u val="single"/>
        <sz val="13"/>
        <color indexed="8"/>
        <rFont val="Times New Roman"/>
        <family val="1"/>
      </rPr>
      <t>Е.Г. Смирнова</t>
    </r>
  </si>
  <si>
    <t xml:space="preserve">Добровольные пожертвования                                 </t>
  </si>
  <si>
    <t>Платные образовательные услуги, возмещение коммунальных услуг по аренде, организация отдыха детей в каникулярное время, всего</t>
  </si>
  <si>
    <t xml:space="preserve">платные образовательные услуги                                  </t>
  </si>
  <si>
    <t xml:space="preserve">возмещение коммунальных услуг по аренде                                     </t>
  </si>
  <si>
    <t xml:space="preserve">организация отдыха детей в каникулярное время                               </t>
  </si>
  <si>
    <t>ИНН/КПП:  3525080386/352501001</t>
  </si>
  <si>
    <t>Начальник Управления образования Администрации города Вологды</t>
  </si>
  <si>
    <t>Субсидии на выполнение муниципального задания (городской бюджет)</t>
  </si>
  <si>
    <t>КЭК</t>
  </si>
  <si>
    <t>Наименование статьи</t>
  </si>
  <si>
    <t>Расчет</t>
  </si>
  <si>
    <t>Утверждено , руб.</t>
  </si>
  <si>
    <t>Вид расхода</t>
  </si>
  <si>
    <t>Количество</t>
  </si>
  <si>
    <t>Цена (тариф) за единицу с НДС, руб.</t>
  </si>
  <si>
    <t>Сумма на год, руб.</t>
  </si>
  <si>
    <t>Заработная плата</t>
  </si>
  <si>
    <t>год</t>
  </si>
  <si>
    <t>Итого</t>
  </si>
  <si>
    <t>Начисления на оплату труда</t>
  </si>
  <si>
    <t>Услуги связи</t>
  </si>
  <si>
    <t>Кредиторская задолженность</t>
  </si>
  <si>
    <t>Абонентская плата за телефон, интернет; телематические услуги сязи</t>
  </si>
  <si>
    <t>Транспортные услуги</t>
  </si>
  <si>
    <t>Проездной билет на общественный транспорт</t>
  </si>
  <si>
    <t xml:space="preserve">Коммунальные услуги </t>
  </si>
  <si>
    <t>Тепловая энергия</t>
  </si>
  <si>
    <t>Электроэнергия</t>
  </si>
  <si>
    <t>Водоотведение и очистка сточных вод</t>
  </si>
  <si>
    <t>Услуги по содержанию имущества</t>
  </si>
  <si>
    <t>Техническое обслуживание ТСО</t>
  </si>
  <si>
    <t>Технический мониторинг АПС и СО</t>
  </si>
  <si>
    <t>Техническое обслуживание системы пожарной сигнализации</t>
  </si>
  <si>
    <t>Техническое обслуживание инженерных систем и оборудования здания</t>
  </si>
  <si>
    <t>Техническое обслуживание системы видеонаблюдения</t>
  </si>
  <si>
    <t>Вывоз ТБО</t>
  </si>
  <si>
    <t>Уборка внутренних помещений</t>
  </si>
  <si>
    <t>Обслуживание оргтехники</t>
  </si>
  <si>
    <t>по заявке учр-я</t>
  </si>
  <si>
    <t>Измерение сопротивления изоляции проводки</t>
  </si>
  <si>
    <t>Дератизация и дезинсекция</t>
  </si>
  <si>
    <t>Акарицидная обработка</t>
  </si>
  <si>
    <t>Прочие услуги</t>
  </si>
  <si>
    <t>Утилизация ТБО</t>
  </si>
  <si>
    <t>Охрана объектов</t>
  </si>
  <si>
    <t>Медосмотр</t>
  </si>
  <si>
    <t>Аттестация рабочих мест</t>
  </si>
  <si>
    <t>Утилизация ртутных ламп, оргтехники</t>
  </si>
  <si>
    <t>Обучение на курсах повышения квалификации</t>
  </si>
  <si>
    <t>Лицензии на программное обеспечение</t>
  </si>
  <si>
    <t>Исследовние, измерение и анализ отходов, оформлене паспортов на отходы</t>
  </si>
  <si>
    <t>Гигиеническое обучение, выдача медицинских книжек</t>
  </si>
  <si>
    <t>Прочие расходы</t>
  </si>
  <si>
    <t>Налог на землю</t>
  </si>
  <si>
    <t>Налог на имущество</t>
  </si>
  <si>
    <t>Штрафы, пени, госпошлины</t>
  </si>
  <si>
    <t>-</t>
  </si>
  <si>
    <t>Увеличение стоимости основные средств</t>
  </si>
  <si>
    <t>Мебель, оргтехника, стенды и др.</t>
  </si>
  <si>
    <t>Увеличение стоимости материальных запасов</t>
  </si>
  <si>
    <t>Хозяйственные товары, моющие средства, строительные, отделочные материалы, медикаменты, спецодежда, мягкий инвентарь</t>
  </si>
  <si>
    <t>Питьевая бутылированная вода</t>
  </si>
  <si>
    <t>Всего</t>
  </si>
  <si>
    <t>Директор МОУ ВСШ №1       _________________   Н.Г. Коршак</t>
  </si>
  <si>
    <t>Субсидии на выполнение муниципального задания (областной бюджет)</t>
  </si>
  <si>
    <t>Наименование расхода, наименование поставщика</t>
  </si>
  <si>
    <t>Количество на год</t>
  </si>
  <si>
    <t>Заработная плата и начисления на оплату труда</t>
  </si>
  <si>
    <t>Прочие выплаты</t>
  </si>
  <si>
    <t>Пособие по уходу за ребенком от 1,5 до 3 лет</t>
  </si>
  <si>
    <t>Учебные расходы</t>
  </si>
  <si>
    <t>Программное обечпечение, электронные классные журналы, бланки, обучение на курсах повышения квалификации, типографские услуги</t>
  </si>
  <si>
    <t>Увеличение стоимости основных средств</t>
  </si>
  <si>
    <t>Учебники, оборудование, спортивный инвентарь, компьютеры</t>
  </si>
  <si>
    <t>Канцелярские товары, картриджи, материалы для учебных и лабораторных занятий</t>
  </si>
  <si>
    <t>физических и юридических лиц осуществляется на платной основе</t>
  </si>
  <si>
    <t>Потребность, руб.</t>
  </si>
  <si>
    <t>Поступления от иной приносящей доход деятельности (аренда)</t>
  </si>
  <si>
    <t>Возмещение коммунальных услуг по аренде</t>
  </si>
  <si>
    <t>Тепловая энергия, электроэнергия, водоотведение и очистка сточных вод</t>
  </si>
  <si>
    <t>Добровольные пожертвования</t>
  </si>
  <si>
    <t>Ремонт, испытания эвакуационных пожарных лестниц</t>
  </si>
  <si>
    <t>Услуги МКУ "ЦБ ОМОУ г.Вологды", дистанционное обучение</t>
  </si>
  <si>
    <r>
      <t xml:space="preserve">тел. </t>
    </r>
    <r>
      <rPr>
        <u val="single"/>
        <sz val="13"/>
        <color indexed="8"/>
        <rFont val="Times New Roman"/>
        <family val="1"/>
      </rPr>
      <t>72-32-03</t>
    </r>
  </si>
  <si>
    <r>
      <t xml:space="preserve">                     </t>
    </r>
    <r>
      <rPr>
        <sz val="13"/>
        <color indexed="8"/>
        <rFont val="Times New Roman"/>
        <family val="1"/>
      </rPr>
      <t xml:space="preserve">                         </t>
    </r>
    <r>
      <rPr>
        <u val="single"/>
        <sz val="13"/>
        <color indexed="8"/>
        <rFont val="Times New Roman"/>
        <family val="1"/>
      </rPr>
      <t xml:space="preserve"> Е.В. Романова</t>
    </r>
  </si>
  <si>
    <r>
      <t xml:space="preserve">                   </t>
    </r>
    <r>
      <rPr>
        <sz val="13"/>
        <color indexed="8"/>
        <rFont val="Times New Roman"/>
        <family val="1"/>
      </rPr>
      <t xml:space="preserve">            </t>
    </r>
    <r>
      <rPr>
        <u val="single"/>
        <sz val="13"/>
        <color indexed="8"/>
        <rFont val="Times New Roman"/>
        <family val="1"/>
      </rPr>
      <t xml:space="preserve">                 Н.Г. Коршак</t>
    </r>
  </si>
  <si>
    <t>1.5. Общая балансовая стоимость движимого имущества муниципального учреждения на дату составления Плана 2 621 447,52, в том числе балансовая стоимость особо ценного движимого имущества 0,00.</t>
  </si>
  <si>
    <t>Муниципальное общеобразовательное учреждение «Вечерняя (сменная) общеобразовательная                 школа № 1»</t>
  </si>
  <si>
    <t>72-32-03</t>
  </si>
  <si>
    <t>Остаток на начало 2016 года, сумма (руб.)</t>
  </si>
  <si>
    <t>2016 год,</t>
  </si>
  <si>
    <t>2018 год, сумма (руб.)</t>
  </si>
  <si>
    <t xml:space="preserve">Остаток на начало 2016 года, сумма (руб.) </t>
  </si>
  <si>
    <t>2018 год</t>
  </si>
  <si>
    <t xml:space="preserve">Услуги связи </t>
  </si>
  <si>
    <t>И.Л. Гуляева</t>
  </si>
  <si>
    <t>НА 2016 ГОД.</t>
  </si>
  <si>
    <t>Зам.нач.отд.ПиА   _______________   Е.В. Романова</t>
  </si>
  <si>
    <t>«22» июля 2016г.</t>
  </si>
  <si>
    <t xml:space="preserve">Расчет расходов на содержание МОУ ВСШ №1 на 22 июля 2016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</si>
</sst>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sz val="13"/>
      <color indexed="8"/>
      <name val="Courier New"/>
      <family val="3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6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11" fillId="0" borderId="20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11" fillId="0" borderId="20" xfId="52" applyFont="1" applyFill="1" applyBorder="1" applyAlignment="1">
      <alignment horizontal="left" vertical="center" wrapText="1"/>
      <protection/>
    </xf>
    <xf numFmtId="4" fontId="11" fillId="33" borderId="20" xfId="52" applyNumberFormat="1" applyFont="1" applyFill="1" applyBorder="1" applyAlignment="1">
      <alignment horizontal="right" wrapText="1"/>
      <protection/>
    </xf>
    <xf numFmtId="0" fontId="14" fillId="0" borderId="24" xfId="52" applyFont="1" applyFill="1" applyBorder="1" applyAlignment="1">
      <alignment horizontal="left" vertical="center" wrapText="1"/>
      <protection/>
    </xf>
    <xf numFmtId="4" fontId="14" fillId="33" borderId="20" xfId="52" applyNumberFormat="1" applyFont="1" applyFill="1" applyBorder="1" applyAlignment="1">
      <alignment horizontal="right" wrapText="1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4" fontId="16" fillId="0" borderId="20" xfId="52" applyNumberFormat="1" applyFont="1" applyFill="1" applyBorder="1" applyAlignment="1">
      <alignment horizontal="right" wrapText="1"/>
      <protection/>
    </xf>
    <xf numFmtId="0" fontId="11" fillId="0" borderId="20" xfId="52" applyFont="1" applyFill="1" applyBorder="1" applyAlignment="1">
      <alignment vertical="center" wrapText="1"/>
      <protection/>
    </xf>
    <xf numFmtId="4" fontId="11" fillId="0" borderId="20" xfId="52" applyNumberFormat="1" applyFont="1" applyFill="1" applyBorder="1" applyAlignment="1">
      <alignment horizontal="center" vertical="center" wrapText="1"/>
      <protection/>
    </xf>
    <xf numFmtId="4" fontId="11" fillId="0" borderId="20" xfId="52" applyNumberFormat="1" applyFont="1" applyFill="1" applyBorder="1" applyAlignment="1">
      <alignment horizontal="right" wrapText="1"/>
      <protection/>
    </xf>
    <xf numFmtId="4" fontId="14" fillId="0" borderId="20" xfId="52" applyNumberFormat="1" applyFont="1" applyFill="1" applyBorder="1" applyAlignment="1">
      <alignment horizontal="right" wrapText="1"/>
      <protection/>
    </xf>
    <xf numFmtId="4" fontId="16" fillId="33" borderId="20" xfId="52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16" fillId="0" borderId="20" xfId="52" applyFont="1" applyFill="1" applyBorder="1" applyAlignment="1">
      <alignment vertical="center" wrapText="1"/>
      <protection/>
    </xf>
    <xf numFmtId="0" fontId="17" fillId="0" borderId="20" xfId="52" applyFont="1" applyFill="1" applyBorder="1" applyAlignment="1">
      <alignment vertical="center" wrapText="1"/>
      <protection/>
    </xf>
    <xf numFmtId="4" fontId="17" fillId="33" borderId="20" xfId="52" applyNumberFormat="1" applyFont="1" applyFill="1" applyBorder="1" applyAlignment="1">
      <alignment horizontal="right" wrapText="1"/>
      <protection/>
    </xf>
    <xf numFmtId="0" fontId="11" fillId="0" borderId="20" xfId="0" applyFont="1" applyFill="1" applyBorder="1" applyAlignment="1">
      <alignment horizontal="left" vertical="center" wrapText="1"/>
    </xf>
    <xf numFmtId="4" fontId="18" fillId="33" borderId="20" xfId="52" applyNumberFormat="1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" fontId="11" fillId="0" borderId="20" xfId="52" applyNumberFormat="1" applyFont="1" applyFill="1" applyBorder="1" applyAlignment="1">
      <alignment wrapText="1"/>
      <protection/>
    </xf>
    <xf numFmtId="4" fontId="11" fillId="0" borderId="21" xfId="52" applyNumberFormat="1" applyFont="1" applyFill="1" applyBorder="1" applyAlignment="1">
      <alignment horizontal="center" vertical="center" wrapText="1"/>
      <protection/>
    </xf>
    <xf numFmtId="4" fontId="11" fillId="0" borderId="21" xfId="52" applyNumberFormat="1" applyFont="1" applyFill="1" applyBorder="1" applyAlignment="1">
      <alignment vertical="center" wrapText="1"/>
      <protection/>
    </xf>
    <xf numFmtId="4" fontId="14" fillId="0" borderId="21" xfId="52" applyNumberFormat="1" applyFont="1" applyFill="1" applyBorder="1" applyAlignment="1">
      <alignment wrapText="1"/>
      <protection/>
    </xf>
    <xf numFmtId="0" fontId="14" fillId="33" borderId="20" xfId="52" applyFont="1" applyFill="1" applyBorder="1" applyAlignment="1">
      <alignment horizontal="left" vertical="center" wrapText="1"/>
      <protection/>
    </xf>
    <xf numFmtId="4" fontId="11" fillId="33" borderId="20" xfId="52" applyNumberFormat="1" applyFont="1" applyFill="1" applyBorder="1" applyAlignment="1">
      <alignment wrapText="1"/>
      <protection/>
    </xf>
    <xf numFmtId="4" fontId="14" fillId="0" borderId="20" xfId="52" applyNumberFormat="1" applyFont="1" applyFill="1" applyBorder="1" applyAlignment="1">
      <alignment wrapText="1"/>
      <protection/>
    </xf>
    <xf numFmtId="0" fontId="11" fillId="0" borderId="23" xfId="52" applyFont="1" applyFill="1" applyBorder="1" applyAlignment="1">
      <alignment vertical="center" wrapText="1"/>
      <protection/>
    </xf>
    <xf numFmtId="4" fontId="11" fillId="0" borderId="20" xfId="52" applyNumberFormat="1" applyFont="1" applyFill="1" applyBorder="1" applyAlignment="1">
      <alignment horizontal="right" vertical="center" wrapText="1"/>
      <protection/>
    </xf>
    <xf numFmtId="0" fontId="17" fillId="0" borderId="20" xfId="52" applyFont="1" applyFill="1" applyBorder="1" applyAlignment="1">
      <alignment horizontal="left" vertical="center" wrapText="1"/>
      <protection/>
    </xf>
    <xf numFmtId="4" fontId="14" fillId="33" borderId="20" xfId="0" applyNumberFormat="1" applyFont="1" applyFill="1" applyBorder="1" applyAlignment="1">
      <alignment horizontal="right"/>
    </xf>
    <xf numFmtId="4" fontId="11" fillId="0" borderId="21" xfId="52" applyNumberFormat="1" applyFont="1" applyFill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Font="1" applyFill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justify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25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1" fillId="0" borderId="20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4" fillId="0" borderId="34" xfId="52" applyFont="1" applyFill="1" applyBorder="1" applyAlignment="1">
      <alignment horizontal="left" vertical="center" wrapText="1"/>
      <protection/>
    </xf>
    <xf numFmtId="0" fontId="14" fillId="0" borderId="35" xfId="52" applyFont="1" applyFill="1" applyBorder="1" applyAlignment="1">
      <alignment horizontal="left" vertical="center" wrapText="1"/>
      <protection/>
    </xf>
    <xf numFmtId="0" fontId="14" fillId="0" borderId="24" xfId="52" applyFont="1" applyFill="1" applyBorder="1" applyAlignment="1">
      <alignment horizontal="lef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1" fillId="0" borderId="36" xfId="52" applyFont="1" applyFill="1" applyBorder="1" applyAlignment="1">
      <alignment horizontal="center" vertical="center" wrapText="1"/>
      <protection/>
    </xf>
    <xf numFmtId="0" fontId="11" fillId="0" borderId="37" xfId="52" applyFont="1" applyFill="1" applyBorder="1" applyAlignment="1">
      <alignment horizontal="center" vertical="center" wrapText="1"/>
      <protection/>
    </xf>
    <xf numFmtId="0" fontId="14" fillId="0" borderId="34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кола №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70" zoomScaleSheetLayoutView="70" zoomScalePageLayoutView="0" workbookViewId="0" topLeftCell="A1">
      <selection activeCell="A27" sqref="A27"/>
    </sheetView>
  </sheetViews>
  <sheetFormatPr defaultColWidth="9.140625" defaultRowHeight="15"/>
  <cols>
    <col min="1" max="1" width="107.00390625" style="2" customWidth="1"/>
    <col min="2" max="2" width="15.00390625" style="2" customWidth="1"/>
    <col min="3" max="3" width="11.57421875" style="2" bestFit="1" customWidth="1"/>
    <col min="4" max="16384" width="9.140625" style="2" customWidth="1"/>
  </cols>
  <sheetData>
    <row r="1" ht="17.25">
      <c r="A1" s="1" t="s">
        <v>0</v>
      </c>
    </row>
    <row r="3" ht="17.25">
      <c r="A3" s="1" t="s">
        <v>1</v>
      </c>
    </row>
    <row r="5" ht="17.25">
      <c r="A5" s="1" t="s">
        <v>2</v>
      </c>
    </row>
    <row r="7" ht="17.25">
      <c r="A7" s="1" t="s">
        <v>3</v>
      </c>
    </row>
    <row r="9" ht="17.25">
      <c r="A9" s="3"/>
    </row>
    <row r="10" ht="17.25">
      <c r="A10" s="1" t="s">
        <v>4</v>
      </c>
    </row>
    <row r="11" ht="17.25">
      <c r="A11" s="36" t="s">
        <v>249</v>
      </c>
    </row>
    <row r="12" ht="17.25">
      <c r="A12" s="110" t="s">
        <v>216</v>
      </c>
    </row>
    <row r="13" ht="30" customHeight="1">
      <c r="A13" s="110"/>
    </row>
    <row r="14" ht="17.25">
      <c r="A14" s="109" t="s">
        <v>338</v>
      </c>
    </row>
    <row r="15" ht="17.25">
      <c r="A15" s="1" t="s">
        <v>5</v>
      </c>
    </row>
    <row r="16" ht="17.25">
      <c r="A16" s="1" t="s">
        <v>6</v>
      </c>
    </row>
    <row r="17" ht="17.25">
      <c r="A17" s="4"/>
    </row>
    <row r="18" ht="17.25">
      <c r="A18" s="4"/>
    </row>
    <row r="19" ht="17.25">
      <c r="A19" s="1"/>
    </row>
    <row r="20" ht="17.25">
      <c r="A20" s="1" t="s">
        <v>7</v>
      </c>
    </row>
    <row r="21" ht="17.25">
      <c r="A21" s="1" t="s">
        <v>8</v>
      </c>
    </row>
    <row r="22" ht="17.25">
      <c r="A22" s="1" t="s">
        <v>339</v>
      </c>
    </row>
    <row r="23" ht="17.25">
      <c r="A23" s="1"/>
    </row>
    <row r="24" spans="1:3" ht="18" thickBot="1">
      <c r="A24" s="5"/>
      <c r="B24" s="5"/>
      <c r="C24" s="6" t="s">
        <v>9</v>
      </c>
    </row>
    <row r="25" spans="1:3" ht="33.75" thickBot="1">
      <c r="A25" s="5"/>
      <c r="B25" s="7" t="s">
        <v>10</v>
      </c>
      <c r="C25" s="8"/>
    </row>
    <row r="26" spans="1:3" ht="18" thickBot="1">
      <c r="A26" s="5" t="s">
        <v>341</v>
      </c>
      <c r="B26" s="7" t="s">
        <v>11</v>
      </c>
      <c r="C26" s="8"/>
    </row>
    <row r="27" spans="1:3" ht="18" thickBot="1">
      <c r="A27" s="5"/>
      <c r="B27" s="9"/>
      <c r="C27" s="8"/>
    </row>
    <row r="28" spans="1:3" ht="18" thickBot="1">
      <c r="A28" s="5"/>
      <c r="B28" s="9"/>
      <c r="C28" s="8"/>
    </row>
    <row r="29" spans="1:3" ht="18" thickBot="1">
      <c r="A29" s="88" t="s">
        <v>12</v>
      </c>
      <c r="B29" s="7" t="s">
        <v>13</v>
      </c>
      <c r="C29" s="8">
        <v>46065157</v>
      </c>
    </row>
    <row r="30" spans="1:3" ht="33.75" thickBot="1">
      <c r="A30" s="89" t="s">
        <v>330</v>
      </c>
      <c r="B30" s="9"/>
      <c r="C30" s="8"/>
    </row>
    <row r="31" spans="1:3" ht="18" thickBot="1">
      <c r="A31" s="5"/>
      <c r="B31" s="9"/>
      <c r="C31" s="8"/>
    </row>
    <row r="32" spans="1:3" ht="18" thickBot="1">
      <c r="A32" s="5"/>
      <c r="B32" s="9"/>
      <c r="C32" s="8"/>
    </row>
    <row r="33" spans="1:3" ht="18" thickBot="1">
      <c r="A33" s="5" t="s">
        <v>248</v>
      </c>
      <c r="B33" s="9"/>
      <c r="C33" s="8"/>
    </row>
    <row r="34" spans="1:3" ht="18" thickBot="1">
      <c r="A34" s="5" t="s">
        <v>14</v>
      </c>
      <c r="B34" s="7" t="s">
        <v>15</v>
      </c>
      <c r="C34" s="10">
        <v>383</v>
      </c>
    </row>
    <row r="35" ht="17.25">
      <c r="A35" s="11"/>
    </row>
    <row r="36" ht="17.25">
      <c r="A36" s="11"/>
    </row>
    <row r="37" spans="1:2" ht="33">
      <c r="A37" s="5" t="s">
        <v>207</v>
      </c>
      <c r="B37" s="5"/>
    </row>
    <row r="38" spans="1:2" ht="17.25">
      <c r="A38" s="5"/>
      <c r="B38" s="5"/>
    </row>
    <row r="39" spans="1:2" ht="33">
      <c r="A39" s="5" t="s">
        <v>200</v>
      </c>
      <c r="B39" s="5"/>
    </row>
    <row r="41" ht="17.25">
      <c r="A41" s="1"/>
    </row>
    <row r="43" ht="17.25">
      <c r="A43" s="12" t="s">
        <v>16</v>
      </c>
    </row>
    <row r="44" ht="17.25">
      <c r="A44" s="12"/>
    </row>
    <row r="46" ht="49.5">
      <c r="A46" s="13" t="s">
        <v>208</v>
      </c>
    </row>
    <row r="47" ht="17.25">
      <c r="A47" s="13"/>
    </row>
    <row r="48" ht="83.25">
      <c r="A48" s="14" t="s">
        <v>201</v>
      </c>
    </row>
    <row r="49" ht="33.75">
      <c r="A49" s="14" t="s">
        <v>202</v>
      </c>
    </row>
    <row r="50" ht="33">
      <c r="A50" s="15" t="s">
        <v>203</v>
      </c>
    </row>
    <row r="51" ht="66">
      <c r="A51" s="15" t="s">
        <v>204</v>
      </c>
    </row>
    <row r="52" ht="49.5">
      <c r="A52" s="15" t="s">
        <v>205</v>
      </c>
    </row>
    <row r="53" ht="17.25">
      <c r="A53" s="15"/>
    </row>
    <row r="54" ht="33">
      <c r="A54" s="13" t="s">
        <v>209</v>
      </c>
    </row>
    <row r="55" ht="17.25">
      <c r="A55" s="13"/>
    </row>
    <row r="56" ht="17.25">
      <c r="A56" s="15" t="s">
        <v>206</v>
      </c>
    </row>
    <row r="57" ht="17.25">
      <c r="A57" s="15" t="s">
        <v>211</v>
      </c>
    </row>
    <row r="58" ht="17.25">
      <c r="A58" s="15"/>
    </row>
    <row r="59" ht="49.5">
      <c r="A59" s="13" t="s">
        <v>210</v>
      </c>
    </row>
    <row r="60" ht="17.25">
      <c r="A60" s="13"/>
    </row>
    <row r="61" ht="17.25">
      <c r="A61" s="15" t="s">
        <v>206</v>
      </c>
    </row>
    <row r="62" ht="17.25">
      <c r="A62" s="15" t="s">
        <v>211</v>
      </c>
    </row>
    <row r="63" ht="17.25">
      <c r="A63" s="15"/>
    </row>
    <row r="64" ht="82.5">
      <c r="A64" s="87" t="s">
        <v>212</v>
      </c>
    </row>
    <row r="65" ht="17.25">
      <c r="A65" s="80"/>
    </row>
    <row r="66" ht="49.5">
      <c r="A66" s="87" t="s">
        <v>329</v>
      </c>
    </row>
  </sheetData>
  <sheetProtection/>
  <mergeCells count="1">
    <mergeCell ref="A12:A13"/>
  </mergeCells>
  <printOptions/>
  <pageMargins left="0.43" right="0.21" top="0.75" bottom="0.75" header="0.3" footer="0.3"/>
  <pageSetup horizontalDpi="600" verticalDpi="600" orientation="portrait" paperSize="9" scale="7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00">
      <selection activeCell="D14" sqref="D14"/>
    </sheetView>
  </sheetViews>
  <sheetFormatPr defaultColWidth="9.140625" defaultRowHeight="15"/>
  <cols>
    <col min="1" max="1" width="50.140625" style="16" customWidth="1"/>
    <col min="2" max="2" width="15.8515625" style="16" customWidth="1"/>
    <col min="3" max="3" width="15.57421875" style="16" customWidth="1"/>
    <col min="4" max="4" width="16.57421875" style="16" customWidth="1"/>
    <col min="5" max="5" width="16.140625" style="16" customWidth="1"/>
    <col min="6" max="16384" width="9.140625" style="16" customWidth="1"/>
  </cols>
  <sheetData>
    <row r="1" spans="1:5" ht="16.5">
      <c r="A1" s="80"/>
      <c r="B1" s="80"/>
      <c r="C1" s="80"/>
      <c r="D1" s="80"/>
      <c r="E1" s="80"/>
    </row>
    <row r="2" spans="1:5" ht="17.25" thickBot="1">
      <c r="A2" s="81" t="s">
        <v>17</v>
      </c>
      <c r="B2" s="80"/>
      <c r="C2" s="80"/>
      <c r="D2" s="80"/>
      <c r="E2" s="80"/>
    </row>
    <row r="3" spans="1:5" ht="16.5">
      <c r="A3" s="77"/>
      <c r="B3" s="111" t="s">
        <v>335</v>
      </c>
      <c r="C3" s="82" t="s">
        <v>333</v>
      </c>
      <c r="D3" s="114" t="s">
        <v>20</v>
      </c>
      <c r="E3" s="115"/>
    </row>
    <row r="4" spans="1:5" ht="17.25" thickBot="1">
      <c r="A4" s="78"/>
      <c r="B4" s="112"/>
      <c r="C4" s="83" t="s">
        <v>19</v>
      </c>
      <c r="D4" s="116"/>
      <c r="E4" s="117"/>
    </row>
    <row r="5" spans="1:5" ht="33.75" thickBot="1">
      <c r="A5" s="79" t="s">
        <v>18</v>
      </c>
      <c r="B5" s="113"/>
      <c r="C5" s="84"/>
      <c r="D5" s="26" t="s">
        <v>240</v>
      </c>
      <c r="E5" s="26" t="s">
        <v>334</v>
      </c>
    </row>
    <row r="6" spans="1:5" ht="17.25" thickBot="1">
      <c r="A6" s="79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17.25" thickBot="1">
      <c r="A7" s="85" t="s">
        <v>21</v>
      </c>
      <c r="B7" s="34">
        <v>3148202.55</v>
      </c>
      <c r="C7" s="34">
        <v>3148202.55</v>
      </c>
      <c r="D7" s="34"/>
      <c r="E7" s="34"/>
    </row>
    <row r="8" spans="1:5" ht="17.25" thickBot="1">
      <c r="A8" s="37" t="s">
        <v>22</v>
      </c>
      <c r="B8" s="27"/>
      <c r="C8" s="27"/>
      <c r="D8" s="27"/>
      <c r="E8" s="27"/>
    </row>
    <row r="9" spans="1:5" ht="33">
      <c r="A9" s="86" t="s">
        <v>23</v>
      </c>
      <c r="B9" s="118">
        <v>8225250.1</v>
      </c>
      <c r="C9" s="118">
        <v>8225250.1</v>
      </c>
      <c r="D9" s="118"/>
      <c r="E9" s="118"/>
    </row>
    <row r="10" spans="1:5" ht="17.25" thickBot="1">
      <c r="A10" s="37" t="s">
        <v>24</v>
      </c>
      <c r="B10" s="119"/>
      <c r="C10" s="119"/>
      <c r="D10" s="119"/>
      <c r="E10" s="119"/>
    </row>
    <row r="11" spans="1:5" ht="17.25" thickBot="1">
      <c r="A11" s="37" t="s">
        <v>25</v>
      </c>
      <c r="B11" s="27"/>
      <c r="C11" s="27"/>
      <c r="D11" s="27"/>
      <c r="E11" s="27"/>
    </row>
    <row r="12" spans="1:5" ht="33">
      <c r="A12" s="86" t="s">
        <v>26</v>
      </c>
      <c r="B12" s="118">
        <v>8225250.1</v>
      </c>
      <c r="C12" s="118">
        <v>8225250.1</v>
      </c>
      <c r="D12" s="118"/>
      <c r="E12" s="118"/>
    </row>
    <row r="13" spans="1:5" ht="33.75" thickBot="1">
      <c r="A13" s="37" t="s">
        <v>27</v>
      </c>
      <c r="B13" s="119"/>
      <c r="C13" s="119"/>
      <c r="D13" s="119"/>
      <c r="E13" s="119"/>
    </row>
    <row r="14" spans="1:5" ht="66.75" thickBot="1">
      <c r="A14" s="37" t="s">
        <v>28</v>
      </c>
      <c r="B14" s="27">
        <v>0</v>
      </c>
      <c r="C14" s="27">
        <v>0</v>
      </c>
      <c r="D14" s="27"/>
      <c r="E14" s="27"/>
    </row>
    <row r="15" spans="1:5" ht="33">
      <c r="A15" s="86" t="s">
        <v>29</v>
      </c>
      <c r="B15" s="118">
        <v>0</v>
      </c>
      <c r="C15" s="118">
        <v>0</v>
      </c>
      <c r="D15" s="118"/>
      <c r="E15" s="118"/>
    </row>
    <row r="16" spans="1:5" ht="33">
      <c r="A16" s="86" t="s">
        <v>30</v>
      </c>
      <c r="B16" s="120"/>
      <c r="C16" s="120"/>
      <c r="D16" s="120"/>
      <c r="E16" s="120"/>
    </row>
    <row r="17" spans="1:5" ht="17.25" thickBot="1">
      <c r="A17" s="37" t="s">
        <v>31</v>
      </c>
      <c r="B17" s="119"/>
      <c r="C17" s="119"/>
      <c r="D17" s="119"/>
      <c r="E17" s="119"/>
    </row>
    <row r="18" spans="1:5" ht="33">
      <c r="A18" s="86" t="s">
        <v>32</v>
      </c>
      <c r="B18" s="118">
        <v>75648.71</v>
      </c>
      <c r="C18" s="118">
        <v>75648.71</v>
      </c>
      <c r="D18" s="118"/>
      <c r="E18" s="118"/>
    </row>
    <row r="19" spans="1:5" ht="17.25" thickBot="1">
      <c r="A19" s="37" t="s">
        <v>33</v>
      </c>
      <c r="B19" s="119"/>
      <c r="C19" s="119"/>
      <c r="D19" s="119"/>
      <c r="E19" s="119"/>
    </row>
    <row r="20" spans="1:5" ht="17.25" thickBot="1">
      <c r="A20" s="37" t="s">
        <v>34</v>
      </c>
      <c r="B20" s="27"/>
      <c r="C20" s="27"/>
      <c r="D20" s="27"/>
      <c r="E20" s="27"/>
    </row>
    <row r="21" spans="1:5" ht="33">
      <c r="A21" s="86" t="s">
        <v>35</v>
      </c>
      <c r="B21" s="118">
        <v>99007.17</v>
      </c>
      <c r="C21" s="118">
        <v>99007.17</v>
      </c>
      <c r="D21" s="118"/>
      <c r="E21" s="118"/>
    </row>
    <row r="22" spans="1:5" ht="33.75" thickBot="1">
      <c r="A22" s="37" t="s">
        <v>27</v>
      </c>
      <c r="B22" s="119"/>
      <c r="C22" s="119"/>
      <c r="D22" s="119"/>
      <c r="E22" s="119"/>
    </row>
    <row r="23" spans="1:5" ht="33">
      <c r="A23" s="86" t="s">
        <v>36</v>
      </c>
      <c r="B23" s="118">
        <v>0</v>
      </c>
      <c r="C23" s="118">
        <v>0</v>
      </c>
      <c r="D23" s="118"/>
      <c r="E23" s="118"/>
    </row>
    <row r="24" spans="1:5" ht="33.75" thickBot="1">
      <c r="A24" s="37" t="s">
        <v>37</v>
      </c>
      <c r="B24" s="119"/>
      <c r="C24" s="119"/>
      <c r="D24" s="119"/>
      <c r="E24" s="119"/>
    </row>
    <row r="25" spans="1:5" ht="33">
      <c r="A25" s="86" t="s">
        <v>38</v>
      </c>
      <c r="B25" s="118">
        <v>0</v>
      </c>
      <c r="C25" s="118">
        <v>0</v>
      </c>
      <c r="D25" s="118"/>
      <c r="E25" s="118"/>
    </row>
    <row r="26" spans="1:5" ht="33">
      <c r="A26" s="86" t="s">
        <v>30</v>
      </c>
      <c r="B26" s="120"/>
      <c r="C26" s="120"/>
      <c r="D26" s="120"/>
      <c r="E26" s="120"/>
    </row>
    <row r="27" spans="1:5" ht="17.25" thickBot="1">
      <c r="A27" s="37" t="s">
        <v>31</v>
      </c>
      <c r="B27" s="119"/>
      <c r="C27" s="119"/>
      <c r="D27" s="119"/>
      <c r="E27" s="119"/>
    </row>
    <row r="28" spans="1:5" ht="33">
      <c r="A28" s="86" t="s">
        <v>39</v>
      </c>
      <c r="B28" s="118">
        <v>2621447.52</v>
      </c>
      <c r="C28" s="118">
        <v>2621447.52</v>
      </c>
      <c r="D28" s="118"/>
      <c r="E28" s="118"/>
    </row>
    <row r="29" spans="1:5" ht="17.25" thickBot="1">
      <c r="A29" s="37" t="s">
        <v>24</v>
      </c>
      <c r="B29" s="119"/>
      <c r="C29" s="119"/>
      <c r="D29" s="119"/>
      <c r="E29" s="119"/>
    </row>
    <row r="30" spans="1:5" ht="17.25" thickBot="1">
      <c r="A30" s="37" t="s">
        <v>34</v>
      </c>
      <c r="B30" s="27"/>
      <c r="C30" s="27"/>
      <c r="D30" s="27"/>
      <c r="E30" s="27"/>
    </row>
    <row r="31" spans="1:5" ht="33.75" thickBot="1">
      <c r="A31" s="37" t="s">
        <v>40</v>
      </c>
      <c r="B31" s="27">
        <v>0</v>
      </c>
      <c r="C31" s="27">
        <v>0</v>
      </c>
      <c r="D31" s="27"/>
      <c r="E31" s="27"/>
    </row>
    <row r="32" spans="1:5" ht="33.75" thickBot="1">
      <c r="A32" s="37" t="s">
        <v>41</v>
      </c>
      <c r="B32" s="27">
        <v>23358.46</v>
      </c>
      <c r="C32" s="27">
        <v>23358.46</v>
      </c>
      <c r="D32" s="27"/>
      <c r="E32" s="27"/>
    </row>
    <row r="33" spans="1:5" ht="17.25" thickBot="1">
      <c r="A33" s="37" t="s">
        <v>34</v>
      </c>
      <c r="B33" s="27"/>
      <c r="C33" s="27"/>
      <c r="D33" s="27"/>
      <c r="E33" s="27"/>
    </row>
    <row r="34" spans="1:5" ht="33.75" thickBot="1">
      <c r="A34" s="37" t="s">
        <v>42</v>
      </c>
      <c r="B34" s="27">
        <v>0</v>
      </c>
      <c r="C34" s="27">
        <v>0</v>
      </c>
      <c r="D34" s="27"/>
      <c r="E34" s="27"/>
    </row>
    <row r="35" spans="1:5" ht="17.25" thickBot="1">
      <c r="A35" s="22" t="s">
        <v>43</v>
      </c>
      <c r="B35" s="34">
        <f>B39+B54</f>
        <v>1843.42</v>
      </c>
      <c r="C35" s="34">
        <f>C39+C54</f>
        <v>1843.42</v>
      </c>
      <c r="D35" s="34"/>
      <c r="E35" s="34"/>
    </row>
    <row r="36" spans="1:5" ht="17.25" thickBot="1">
      <c r="A36" s="23" t="s">
        <v>22</v>
      </c>
      <c r="B36" s="27"/>
      <c r="C36" s="27"/>
      <c r="D36" s="27"/>
      <c r="E36" s="27"/>
    </row>
    <row r="37" spans="1:5" ht="33">
      <c r="A37" s="25" t="s">
        <v>44</v>
      </c>
      <c r="B37" s="118">
        <v>0</v>
      </c>
      <c r="C37" s="118">
        <v>0</v>
      </c>
      <c r="D37" s="118"/>
      <c r="E37" s="118"/>
    </row>
    <row r="38" spans="1:5" ht="17.25" thickBot="1">
      <c r="A38" s="23" t="s">
        <v>45</v>
      </c>
      <c r="B38" s="119"/>
      <c r="C38" s="119"/>
      <c r="D38" s="119"/>
      <c r="E38" s="119"/>
    </row>
    <row r="39" spans="1:5" ht="50.25" thickBot="1">
      <c r="A39" s="23" t="s">
        <v>46</v>
      </c>
      <c r="B39" s="34">
        <f>B41+B42+B43+B44+B45+B46+B47+B49+B51+B53</f>
        <v>1843.42</v>
      </c>
      <c r="C39" s="34">
        <f>C41+C42+C43+C44+C45+C46+C47+C49+C51+C53</f>
        <v>1843.42</v>
      </c>
      <c r="D39" s="34"/>
      <c r="E39" s="34"/>
    </row>
    <row r="40" spans="1:5" ht="17.25" thickBot="1">
      <c r="A40" s="23" t="s">
        <v>34</v>
      </c>
      <c r="B40" s="27"/>
      <c r="C40" s="27"/>
      <c r="D40" s="27"/>
      <c r="E40" s="27"/>
    </row>
    <row r="41" spans="1:5" ht="17.25" thickBot="1">
      <c r="A41" s="23" t="s">
        <v>47</v>
      </c>
      <c r="B41" s="35">
        <v>1697.42</v>
      </c>
      <c r="C41" s="35">
        <v>1697.42</v>
      </c>
      <c r="D41" s="35"/>
      <c r="E41" s="35"/>
    </row>
    <row r="42" spans="1:5" ht="17.25" thickBot="1">
      <c r="A42" s="23" t="s">
        <v>48</v>
      </c>
      <c r="B42" s="27">
        <v>0</v>
      </c>
      <c r="C42" s="27">
        <v>0</v>
      </c>
      <c r="D42" s="27"/>
      <c r="E42" s="27"/>
    </row>
    <row r="43" spans="1:5" ht="17.25" thickBot="1">
      <c r="A43" s="23" t="s">
        <v>49</v>
      </c>
      <c r="B43" s="27">
        <v>0</v>
      </c>
      <c r="C43" s="27">
        <v>0</v>
      </c>
      <c r="D43" s="27"/>
      <c r="E43" s="27"/>
    </row>
    <row r="44" spans="1:5" ht="17.25" thickBot="1">
      <c r="A44" s="23" t="s">
        <v>50</v>
      </c>
      <c r="B44" s="35">
        <v>0</v>
      </c>
      <c r="C44" s="35">
        <v>0</v>
      </c>
      <c r="D44" s="35"/>
      <c r="E44" s="35"/>
    </row>
    <row r="45" spans="1:5" ht="17.25" thickBot="1">
      <c r="A45" s="23" t="s">
        <v>51</v>
      </c>
      <c r="B45" s="35">
        <v>146</v>
      </c>
      <c r="C45" s="35">
        <v>146</v>
      </c>
      <c r="D45" s="35"/>
      <c r="E45" s="35"/>
    </row>
    <row r="46" spans="1:5" ht="17.25" thickBot="1">
      <c r="A46" s="23" t="s">
        <v>52</v>
      </c>
      <c r="B46" s="27">
        <v>0</v>
      </c>
      <c r="C46" s="27">
        <v>0</v>
      </c>
      <c r="D46" s="27"/>
      <c r="E46" s="27"/>
    </row>
    <row r="47" spans="1:5" ht="16.5">
      <c r="A47" s="25" t="s">
        <v>53</v>
      </c>
      <c r="B47" s="118">
        <v>0</v>
      </c>
      <c r="C47" s="118">
        <v>0</v>
      </c>
      <c r="D47" s="118"/>
      <c r="E47" s="118"/>
    </row>
    <row r="48" spans="1:5" ht="17.25" thickBot="1">
      <c r="A48" s="23" t="s">
        <v>54</v>
      </c>
      <c r="B48" s="119"/>
      <c r="C48" s="119"/>
      <c r="D48" s="119"/>
      <c r="E48" s="119"/>
    </row>
    <row r="49" spans="1:5" ht="16.5">
      <c r="A49" s="25" t="s">
        <v>55</v>
      </c>
      <c r="B49" s="118">
        <v>0</v>
      </c>
      <c r="C49" s="118">
        <v>0</v>
      </c>
      <c r="D49" s="118"/>
      <c r="E49" s="118"/>
    </row>
    <row r="50" spans="1:5" ht="17.25" thickBot="1">
      <c r="A50" s="23" t="s">
        <v>54</v>
      </c>
      <c r="B50" s="119"/>
      <c r="C50" s="119"/>
      <c r="D50" s="119"/>
      <c r="E50" s="119"/>
    </row>
    <row r="51" spans="1:5" ht="16.5">
      <c r="A51" s="25" t="s">
        <v>56</v>
      </c>
      <c r="B51" s="118">
        <v>0</v>
      </c>
      <c r="C51" s="118">
        <v>0</v>
      </c>
      <c r="D51" s="118"/>
      <c r="E51" s="118"/>
    </row>
    <row r="52" spans="1:5" ht="17.25" thickBot="1">
      <c r="A52" s="23" t="s">
        <v>57</v>
      </c>
      <c r="B52" s="119"/>
      <c r="C52" s="119"/>
      <c r="D52" s="119"/>
      <c r="E52" s="119"/>
    </row>
    <row r="53" spans="1:5" ht="17.25" thickBot="1">
      <c r="A53" s="23" t="s">
        <v>58</v>
      </c>
      <c r="B53" s="27">
        <v>0</v>
      </c>
      <c r="C53" s="27">
        <v>0</v>
      </c>
      <c r="D53" s="27"/>
      <c r="E53" s="27"/>
    </row>
    <row r="54" spans="1:5" ht="33">
      <c r="A54" s="25" t="s">
        <v>59</v>
      </c>
      <c r="B54" s="121">
        <f>B58+B59+B60+B61+B62+B63+B64+B66+B68+B70</f>
        <v>0</v>
      </c>
      <c r="C54" s="121">
        <f>C58+C59+C60+C61+C62+C63+C64+C66+C68+C70</f>
        <v>0</v>
      </c>
      <c r="D54" s="121"/>
      <c r="E54" s="121"/>
    </row>
    <row r="55" spans="1:5" ht="33">
      <c r="A55" s="25" t="s">
        <v>60</v>
      </c>
      <c r="B55" s="122"/>
      <c r="C55" s="122"/>
      <c r="D55" s="122"/>
      <c r="E55" s="122"/>
    </row>
    <row r="56" spans="1:5" ht="17.25" thickBot="1">
      <c r="A56" s="23" t="s">
        <v>61</v>
      </c>
      <c r="B56" s="123"/>
      <c r="C56" s="123"/>
      <c r="D56" s="123"/>
      <c r="E56" s="123"/>
    </row>
    <row r="57" spans="1:5" ht="17.25" thickBot="1">
      <c r="A57" s="23" t="s">
        <v>34</v>
      </c>
      <c r="B57" s="27"/>
      <c r="C57" s="27"/>
      <c r="D57" s="27"/>
      <c r="E57" s="27"/>
    </row>
    <row r="58" spans="1:5" ht="17.25" thickBot="1">
      <c r="A58" s="23" t="s">
        <v>62</v>
      </c>
      <c r="B58" s="27">
        <v>0</v>
      </c>
      <c r="C58" s="27">
        <v>0</v>
      </c>
      <c r="D58" s="27"/>
      <c r="E58" s="27"/>
    </row>
    <row r="59" spans="1:5" ht="17.25" thickBot="1">
      <c r="A59" s="23" t="s">
        <v>63</v>
      </c>
      <c r="B59" s="27">
        <v>0</v>
      </c>
      <c r="C59" s="27">
        <v>0</v>
      </c>
      <c r="D59" s="27"/>
      <c r="E59" s="27"/>
    </row>
    <row r="60" spans="1:5" ht="17.25" thickBot="1">
      <c r="A60" s="23" t="s">
        <v>64</v>
      </c>
      <c r="B60" s="27">
        <v>0</v>
      </c>
      <c r="C60" s="27">
        <v>0</v>
      </c>
      <c r="D60" s="27"/>
      <c r="E60" s="27"/>
    </row>
    <row r="61" spans="1:5" ht="17.25" thickBot="1">
      <c r="A61" s="23" t="s">
        <v>65</v>
      </c>
      <c r="B61" s="27">
        <v>0</v>
      </c>
      <c r="C61" s="27">
        <v>0</v>
      </c>
      <c r="D61" s="27"/>
      <c r="E61" s="27"/>
    </row>
    <row r="62" spans="1:5" ht="17.25" thickBot="1">
      <c r="A62" s="23" t="s">
        <v>66</v>
      </c>
      <c r="B62" s="27">
        <v>0</v>
      </c>
      <c r="C62" s="27">
        <v>0</v>
      </c>
      <c r="D62" s="27"/>
      <c r="E62" s="27"/>
    </row>
    <row r="63" spans="1:5" ht="17.25" thickBot="1">
      <c r="A63" s="23" t="s">
        <v>67</v>
      </c>
      <c r="B63" s="27">
        <v>0</v>
      </c>
      <c r="C63" s="27">
        <v>0</v>
      </c>
      <c r="D63" s="27"/>
      <c r="E63" s="27"/>
    </row>
    <row r="64" spans="1:5" ht="16.5">
      <c r="A64" s="25" t="s">
        <v>68</v>
      </c>
      <c r="B64" s="118">
        <v>0</v>
      </c>
      <c r="C64" s="118">
        <v>0</v>
      </c>
      <c r="D64" s="118"/>
      <c r="E64" s="118"/>
    </row>
    <row r="65" spans="1:5" ht="17.25" thickBot="1">
      <c r="A65" s="23" t="s">
        <v>54</v>
      </c>
      <c r="B65" s="119"/>
      <c r="C65" s="119"/>
      <c r="D65" s="119"/>
      <c r="E65" s="119"/>
    </row>
    <row r="66" spans="1:5" ht="16.5">
      <c r="A66" s="25" t="s">
        <v>69</v>
      </c>
      <c r="B66" s="118">
        <v>0</v>
      </c>
      <c r="C66" s="118">
        <v>0</v>
      </c>
      <c r="D66" s="118"/>
      <c r="E66" s="118"/>
    </row>
    <row r="67" spans="1:5" ht="17.25" thickBot="1">
      <c r="A67" s="23" t="s">
        <v>54</v>
      </c>
      <c r="B67" s="119"/>
      <c r="C67" s="119"/>
      <c r="D67" s="119"/>
      <c r="E67" s="119"/>
    </row>
    <row r="68" spans="1:5" ht="16.5">
      <c r="A68" s="25" t="s">
        <v>70</v>
      </c>
      <c r="B68" s="118">
        <v>0</v>
      </c>
      <c r="C68" s="118">
        <v>0</v>
      </c>
      <c r="D68" s="118"/>
      <c r="E68" s="118"/>
    </row>
    <row r="69" spans="1:5" ht="17.25" thickBot="1">
      <c r="A69" s="23" t="s">
        <v>57</v>
      </c>
      <c r="B69" s="119"/>
      <c r="C69" s="119"/>
      <c r="D69" s="119"/>
      <c r="E69" s="119"/>
    </row>
    <row r="70" spans="1:5" ht="17.25" thickBot="1">
      <c r="A70" s="23" t="s">
        <v>71</v>
      </c>
      <c r="B70" s="27">
        <v>0</v>
      </c>
      <c r="C70" s="27">
        <v>0</v>
      </c>
      <c r="D70" s="27"/>
      <c r="E70" s="27"/>
    </row>
    <row r="71" spans="1:5" ht="17.25" thickBot="1">
      <c r="A71" s="22" t="s">
        <v>72</v>
      </c>
      <c r="B71" s="34">
        <f>B75+B92</f>
        <v>1173217.83</v>
      </c>
      <c r="C71" s="34">
        <f>C75+C92</f>
        <v>1173217.83</v>
      </c>
      <c r="D71" s="34"/>
      <c r="E71" s="34"/>
    </row>
    <row r="72" spans="1:5" ht="17.25" thickBot="1">
      <c r="A72" s="23" t="s">
        <v>22</v>
      </c>
      <c r="B72" s="27"/>
      <c r="C72" s="27"/>
      <c r="D72" s="27"/>
      <c r="E72" s="27"/>
    </row>
    <row r="73" spans="1:5" ht="33.75" thickBot="1">
      <c r="A73" s="23" t="s">
        <v>73</v>
      </c>
      <c r="B73" s="27">
        <v>935858.29</v>
      </c>
      <c r="C73" s="27">
        <v>935858.29</v>
      </c>
      <c r="D73" s="27"/>
      <c r="E73" s="27"/>
    </row>
    <row r="74" spans="1:5" ht="17.25" thickBot="1">
      <c r="A74" s="23"/>
      <c r="B74" s="27"/>
      <c r="C74" s="27"/>
      <c r="D74" s="27"/>
      <c r="E74" s="27"/>
    </row>
    <row r="75" spans="1:5" ht="50.25" thickBot="1">
      <c r="A75" s="23" t="s">
        <v>74</v>
      </c>
      <c r="B75" s="34">
        <f>B77+B78+B79+B80+B81+B82+B83+B84+B85+B86+B87+B88+B89</f>
        <v>1173217.83</v>
      </c>
      <c r="C75" s="34">
        <f>C77+C78+C79+C80+C81+C82+C83+C84+C85+C86+C87+C88+C89</f>
        <v>1173217.83</v>
      </c>
      <c r="D75" s="34"/>
      <c r="E75" s="34"/>
    </row>
    <row r="76" spans="1:5" ht="17.25" thickBot="1">
      <c r="A76" s="23" t="s">
        <v>34</v>
      </c>
      <c r="B76" s="27"/>
      <c r="C76" s="27"/>
      <c r="D76" s="27"/>
      <c r="E76" s="27"/>
    </row>
    <row r="77" spans="1:5" ht="17.25" thickBot="1">
      <c r="A77" s="23" t="s">
        <v>75</v>
      </c>
      <c r="B77" s="27">
        <v>131232.84</v>
      </c>
      <c r="C77" s="27">
        <v>131232.84</v>
      </c>
      <c r="D77" s="27"/>
      <c r="E77" s="27"/>
    </row>
    <row r="78" spans="1:5" ht="33.75" thickBot="1">
      <c r="A78" s="23" t="s">
        <v>76</v>
      </c>
      <c r="B78" s="27">
        <v>262721.65</v>
      </c>
      <c r="C78" s="27">
        <v>262721.65</v>
      </c>
      <c r="D78" s="27"/>
      <c r="E78" s="27"/>
    </row>
    <row r="79" spans="1:5" ht="17.25" thickBot="1">
      <c r="A79" s="23" t="s">
        <v>77</v>
      </c>
      <c r="B79" s="27">
        <v>0</v>
      </c>
      <c r="C79" s="27">
        <v>0</v>
      </c>
      <c r="D79" s="27"/>
      <c r="E79" s="27"/>
    </row>
    <row r="80" spans="1:5" ht="17.25" thickBot="1">
      <c r="A80" s="23" t="s">
        <v>78</v>
      </c>
      <c r="B80" s="27">
        <v>0</v>
      </c>
      <c r="C80" s="27">
        <v>0</v>
      </c>
      <c r="D80" s="27"/>
      <c r="E80" s="27"/>
    </row>
    <row r="81" spans="1:5" ht="17.25" thickBot="1">
      <c r="A81" s="23" t="s">
        <v>79</v>
      </c>
      <c r="B81" s="27">
        <v>0</v>
      </c>
      <c r="C81" s="27">
        <v>0</v>
      </c>
      <c r="D81" s="27"/>
      <c r="E81" s="27"/>
    </row>
    <row r="82" spans="1:5" ht="17.25" thickBot="1">
      <c r="A82" s="23" t="s">
        <v>80</v>
      </c>
      <c r="B82" s="27">
        <v>295864.81</v>
      </c>
      <c r="C82" s="27">
        <v>295864.81</v>
      </c>
      <c r="D82" s="27"/>
      <c r="E82" s="27"/>
    </row>
    <row r="83" spans="1:5" ht="33.75" thickBot="1">
      <c r="A83" s="23" t="s">
        <v>81</v>
      </c>
      <c r="B83" s="27">
        <v>364493.53</v>
      </c>
      <c r="C83" s="27">
        <v>364493.53</v>
      </c>
      <c r="D83" s="27"/>
      <c r="E83" s="27"/>
    </row>
    <row r="84" spans="1:5" ht="17.25" thickBot="1">
      <c r="A84" s="23" t="s">
        <v>82</v>
      </c>
      <c r="B84" s="27">
        <v>15432</v>
      </c>
      <c r="C84" s="27">
        <v>15432</v>
      </c>
      <c r="D84" s="27"/>
      <c r="E84" s="27"/>
    </row>
    <row r="85" spans="1:5" ht="17.25" thickBot="1">
      <c r="A85" s="23" t="s">
        <v>83</v>
      </c>
      <c r="B85" s="27">
        <v>72154</v>
      </c>
      <c r="C85" s="27">
        <v>72154</v>
      </c>
      <c r="D85" s="27"/>
      <c r="E85" s="27"/>
    </row>
    <row r="86" spans="1:5" ht="33.75" thickBot="1">
      <c r="A86" s="23" t="s">
        <v>84</v>
      </c>
      <c r="B86" s="27">
        <v>0</v>
      </c>
      <c r="C86" s="27">
        <v>0</v>
      </c>
      <c r="D86" s="27"/>
      <c r="E86" s="27"/>
    </row>
    <row r="87" spans="1:5" ht="33.75" thickBot="1">
      <c r="A87" s="23" t="s">
        <v>85</v>
      </c>
      <c r="B87" s="27">
        <v>0</v>
      </c>
      <c r="C87" s="27">
        <v>0</v>
      </c>
      <c r="D87" s="27"/>
      <c r="E87" s="27"/>
    </row>
    <row r="88" spans="1:5" ht="33.75" thickBot="1">
      <c r="A88" s="23" t="s">
        <v>86</v>
      </c>
      <c r="B88" s="27">
        <v>0</v>
      </c>
      <c r="C88" s="27">
        <v>0</v>
      </c>
      <c r="D88" s="27"/>
      <c r="E88" s="27"/>
    </row>
    <row r="89" spans="1:5" ht="17.25" thickBot="1">
      <c r="A89" s="23" t="s">
        <v>87</v>
      </c>
      <c r="B89" s="27">
        <v>31319</v>
      </c>
      <c r="C89" s="27">
        <v>31319</v>
      </c>
      <c r="D89" s="27"/>
      <c r="E89" s="27"/>
    </row>
    <row r="90" spans="1:5" ht="17.25" thickBot="1">
      <c r="A90" s="23" t="s">
        <v>88</v>
      </c>
      <c r="B90" s="27">
        <v>0</v>
      </c>
      <c r="C90" s="27">
        <v>0</v>
      </c>
      <c r="D90" s="27"/>
      <c r="E90" s="27"/>
    </row>
    <row r="91" spans="1:5" ht="17.25" thickBot="1">
      <c r="A91" s="23" t="s">
        <v>89</v>
      </c>
      <c r="B91" s="27">
        <v>0</v>
      </c>
      <c r="C91" s="27">
        <v>0</v>
      </c>
      <c r="D91" s="27"/>
      <c r="E91" s="27"/>
    </row>
    <row r="92" spans="1:5" ht="49.5">
      <c r="A92" s="25" t="s">
        <v>90</v>
      </c>
      <c r="B92" s="121">
        <f>B95+B96+B97+B98+B99+B100+B101+B102+B103+B104+B105+B106+B107+B108+B109</f>
        <v>0</v>
      </c>
      <c r="C92" s="121">
        <f>C95+C96+C97+C98+C99+C100+C101+C102+C103+C104+C105+C106+C107+C108+C109</f>
        <v>0</v>
      </c>
      <c r="D92" s="121"/>
      <c r="E92" s="121"/>
    </row>
    <row r="93" spans="1:5" ht="17.25" thickBot="1">
      <c r="A93" s="23" t="s">
        <v>91</v>
      </c>
      <c r="B93" s="123"/>
      <c r="C93" s="123"/>
      <c r="D93" s="123"/>
      <c r="E93" s="123"/>
    </row>
    <row r="94" spans="1:5" ht="17.25" thickBot="1">
      <c r="A94" s="23" t="s">
        <v>34</v>
      </c>
      <c r="B94" s="27"/>
      <c r="C94" s="27"/>
      <c r="D94" s="27"/>
      <c r="E94" s="27"/>
    </row>
    <row r="95" spans="1:5" ht="17.25" thickBot="1">
      <c r="A95" s="23" t="s">
        <v>92</v>
      </c>
      <c r="B95" s="27">
        <v>0</v>
      </c>
      <c r="C95" s="27">
        <v>0</v>
      </c>
      <c r="D95" s="27"/>
      <c r="E95" s="27"/>
    </row>
    <row r="96" spans="1:5" ht="33.75" thickBot="1">
      <c r="A96" s="23" t="s">
        <v>93</v>
      </c>
      <c r="B96" s="27">
        <v>0</v>
      </c>
      <c r="C96" s="27">
        <v>0</v>
      </c>
      <c r="D96" s="27"/>
      <c r="E96" s="27"/>
    </row>
    <row r="97" spans="1:5" ht="17.25" thickBot="1">
      <c r="A97" s="23" t="s">
        <v>94</v>
      </c>
      <c r="B97" s="27">
        <v>0</v>
      </c>
      <c r="C97" s="27">
        <v>0</v>
      </c>
      <c r="D97" s="27"/>
      <c r="E97" s="27"/>
    </row>
    <row r="98" spans="1:5" ht="17.25" thickBot="1">
      <c r="A98" s="23" t="s">
        <v>95</v>
      </c>
      <c r="B98" s="27">
        <v>0</v>
      </c>
      <c r="C98" s="27">
        <v>0</v>
      </c>
      <c r="D98" s="27"/>
      <c r="E98" s="27"/>
    </row>
    <row r="99" spans="1:5" ht="17.25" thickBot="1">
      <c r="A99" s="23" t="s">
        <v>96</v>
      </c>
      <c r="B99" s="27">
        <v>0</v>
      </c>
      <c r="C99" s="27">
        <v>0</v>
      </c>
      <c r="D99" s="27"/>
      <c r="E99" s="27"/>
    </row>
    <row r="100" spans="1:5" ht="17.25" thickBot="1">
      <c r="A100" s="23" t="s">
        <v>97</v>
      </c>
      <c r="B100" s="27">
        <v>0</v>
      </c>
      <c r="C100" s="27">
        <v>0</v>
      </c>
      <c r="D100" s="27"/>
      <c r="E100" s="27"/>
    </row>
    <row r="101" spans="1:5" ht="33.75" thickBot="1">
      <c r="A101" s="23" t="s">
        <v>98</v>
      </c>
      <c r="B101" s="27">
        <v>0</v>
      </c>
      <c r="C101" s="27">
        <v>0</v>
      </c>
      <c r="D101" s="27"/>
      <c r="E101" s="27"/>
    </row>
    <row r="102" spans="1:5" ht="17.25" thickBot="1">
      <c r="A102" s="23" t="s">
        <v>99</v>
      </c>
      <c r="B102" s="27">
        <v>0</v>
      </c>
      <c r="C102" s="27">
        <v>0</v>
      </c>
      <c r="D102" s="27"/>
      <c r="E102" s="27"/>
    </row>
    <row r="103" spans="1:5" ht="17.25" thickBot="1">
      <c r="A103" s="23" t="s">
        <v>100</v>
      </c>
      <c r="B103" s="27">
        <v>0</v>
      </c>
      <c r="C103" s="27">
        <v>0</v>
      </c>
      <c r="D103" s="27"/>
      <c r="E103" s="27"/>
    </row>
    <row r="104" spans="1:5" ht="33.75" thickBot="1">
      <c r="A104" s="23" t="s">
        <v>101</v>
      </c>
      <c r="B104" s="27">
        <v>0</v>
      </c>
      <c r="C104" s="27">
        <v>0</v>
      </c>
      <c r="D104" s="27"/>
      <c r="E104" s="27"/>
    </row>
    <row r="105" spans="1:5" ht="33.75" thickBot="1">
      <c r="A105" s="23" t="s">
        <v>102</v>
      </c>
      <c r="B105" s="27">
        <v>0</v>
      </c>
      <c r="C105" s="27">
        <v>0</v>
      </c>
      <c r="D105" s="27"/>
      <c r="E105" s="27"/>
    </row>
    <row r="106" spans="1:5" ht="33.75" thickBot="1">
      <c r="A106" s="23" t="s">
        <v>103</v>
      </c>
      <c r="B106" s="27">
        <v>0</v>
      </c>
      <c r="C106" s="27">
        <v>0</v>
      </c>
      <c r="D106" s="27"/>
      <c r="E106" s="27"/>
    </row>
    <row r="107" spans="1:5" ht="17.25" thickBot="1">
      <c r="A107" s="23" t="s">
        <v>104</v>
      </c>
      <c r="B107" s="27">
        <v>0</v>
      </c>
      <c r="C107" s="27">
        <v>0</v>
      </c>
      <c r="D107" s="27"/>
      <c r="E107" s="27"/>
    </row>
    <row r="108" spans="1:5" ht="17.25" thickBot="1">
      <c r="A108" s="23" t="s">
        <v>105</v>
      </c>
      <c r="B108" s="27">
        <v>0</v>
      </c>
      <c r="C108" s="27">
        <v>0</v>
      </c>
      <c r="D108" s="27"/>
      <c r="E108" s="27"/>
    </row>
    <row r="109" spans="1:5" ht="17.25" thickBot="1">
      <c r="A109" s="23" t="s">
        <v>106</v>
      </c>
      <c r="B109" s="27">
        <v>0</v>
      </c>
      <c r="C109" s="27">
        <v>0</v>
      </c>
      <c r="D109" s="27"/>
      <c r="E109" s="27"/>
    </row>
  </sheetData>
  <sheetProtection/>
  <mergeCells count="70">
    <mergeCell ref="B68:B69"/>
    <mergeCell ref="C68:C69"/>
    <mergeCell ref="D68:D69"/>
    <mergeCell ref="E68:E69"/>
    <mergeCell ref="B92:B93"/>
    <mergeCell ref="C92:C93"/>
    <mergeCell ref="D92:D93"/>
    <mergeCell ref="E92:E93"/>
    <mergeCell ref="B64:B65"/>
    <mergeCell ref="C64:C65"/>
    <mergeCell ref="D64:D65"/>
    <mergeCell ref="E64:E65"/>
    <mergeCell ref="B66:B67"/>
    <mergeCell ref="C66:C67"/>
    <mergeCell ref="D66:D67"/>
    <mergeCell ref="E66:E67"/>
    <mergeCell ref="B51:B52"/>
    <mergeCell ref="C51:C52"/>
    <mergeCell ref="D51:D52"/>
    <mergeCell ref="E51:E52"/>
    <mergeCell ref="B54:B56"/>
    <mergeCell ref="C54:C56"/>
    <mergeCell ref="D54:D56"/>
    <mergeCell ref="E54:E56"/>
    <mergeCell ref="B47:B48"/>
    <mergeCell ref="C47:C48"/>
    <mergeCell ref="D47:D48"/>
    <mergeCell ref="E47:E48"/>
    <mergeCell ref="B49:B50"/>
    <mergeCell ref="C49:C50"/>
    <mergeCell ref="D49:D50"/>
    <mergeCell ref="E49:E50"/>
    <mergeCell ref="B28:B29"/>
    <mergeCell ref="C28:C29"/>
    <mergeCell ref="D28:D29"/>
    <mergeCell ref="E28:E29"/>
    <mergeCell ref="B37:B38"/>
    <mergeCell ref="C37:C38"/>
    <mergeCell ref="D37:D38"/>
    <mergeCell ref="E37:E38"/>
    <mergeCell ref="B23:B24"/>
    <mergeCell ref="C23:C24"/>
    <mergeCell ref="D23:D24"/>
    <mergeCell ref="E23:E24"/>
    <mergeCell ref="B25:B27"/>
    <mergeCell ref="C25:C27"/>
    <mergeCell ref="D25:D27"/>
    <mergeCell ref="E25:E27"/>
    <mergeCell ref="B18:B19"/>
    <mergeCell ref="C18:C19"/>
    <mergeCell ref="D18:D19"/>
    <mergeCell ref="E18:E19"/>
    <mergeCell ref="B21:B22"/>
    <mergeCell ref="C21:C22"/>
    <mergeCell ref="D21:D22"/>
    <mergeCell ref="E21:E22"/>
    <mergeCell ref="B12:B13"/>
    <mergeCell ref="C12:C13"/>
    <mergeCell ref="D12:D13"/>
    <mergeCell ref="E12:E13"/>
    <mergeCell ref="B15:B17"/>
    <mergeCell ref="C15:C17"/>
    <mergeCell ref="D15:D17"/>
    <mergeCell ref="E15:E17"/>
    <mergeCell ref="B3:B5"/>
    <mergeCell ref="D3:E4"/>
    <mergeCell ref="B9:B10"/>
    <mergeCell ref="C9:C10"/>
    <mergeCell ref="D9:D10"/>
    <mergeCell ref="E9:E10"/>
  </mergeCells>
  <printOptions/>
  <pageMargins left="0.96" right="0.24" top="0.42" bottom="0.45" header="0.3" footer="0.3"/>
  <pageSetup fitToWidth="3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75" zoomScaleNormal="75" zoomScalePageLayoutView="0"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4" sqref="G94"/>
    </sheetView>
  </sheetViews>
  <sheetFormatPr defaultColWidth="9.140625" defaultRowHeight="15"/>
  <cols>
    <col min="1" max="1" width="37.140625" style="92" customWidth="1"/>
    <col min="2" max="2" width="11.8515625" style="92" customWidth="1"/>
    <col min="3" max="3" width="16.8515625" style="92" customWidth="1"/>
    <col min="4" max="4" width="16.140625" style="92" customWidth="1"/>
    <col min="5" max="5" width="16.28125" style="92" customWidth="1"/>
    <col min="6" max="6" width="17.00390625" style="92" customWidth="1"/>
    <col min="7" max="7" width="16.140625" style="92" customWidth="1"/>
    <col min="8" max="8" width="16.8515625" style="92" customWidth="1"/>
    <col min="9" max="9" width="9.7109375" style="92" customWidth="1"/>
    <col min="10" max="10" width="9.57421875" style="92" customWidth="1"/>
    <col min="11" max="11" width="9.28125" style="92" customWidth="1"/>
    <col min="12" max="12" width="9.140625" style="92" customWidth="1"/>
    <col min="13" max="13" width="11.421875" style="92" bestFit="1" customWidth="1"/>
    <col min="14" max="14" width="16.00390625" style="92" customWidth="1"/>
    <col min="15" max="16384" width="9.140625" style="92" customWidth="1"/>
  </cols>
  <sheetData>
    <row r="1" spans="1:11" ht="18" thickBot="1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5.5" customHeight="1" thickBot="1">
      <c r="A2" s="127" t="s">
        <v>18</v>
      </c>
      <c r="B2" s="127" t="s">
        <v>108</v>
      </c>
      <c r="C2" s="124" t="s">
        <v>109</v>
      </c>
      <c r="D2" s="125"/>
      <c r="E2" s="126"/>
      <c r="F2" s="124" t="s">
        <v>110</v>
      </c>
      <c r="G2" s="125"/>
      <c r="H2" s="125"/>
      <c r="I2" s="125"/>
      <c r="J2" s="125"/>
      <c r="K2" s="126"/>
    </row>
    <row r="3" spans="1:11" ht="51.75" customHeight="1" thickBot="1">
      <c r="A3" s="128"/>
      <c r="B3" s="128"/>
      <c r="C3" s="111" t="s">
        <v>221</v>
      </c>
      <c r="D3" s="124" t="s">
        <v>20</v>
      </c>
      <c r="E3" s="126"/>
      <c r="F3" s="124" t="s">
        <v>111</v>
      </c>
      <c r="G3" s="125"/>
      <c r="H3" s="126"/>
      <c r="I3" s="124" t="s">
        <v>112</v>
      </c>
      <c r="J3" s="125"/>
      <c r="K3" s="126"/>
    </row>
    <row r="4" spans="1:11" ht="16.5" customHeight="1" thickBot="1">
      <c r="A4" s="128"/>
      <c r="B4" s="128"/>
      <c r="C4" s="112"/>
      <c r="D4" s="111" t="s">
        <v>241</v>
      </c>
      <c r="E4" s="111" t="s">
        <v>336</v>
      </c>
      <c r="F4" s="111" t="s">
        <v>221</v>
      </c>
      <c r="G4" s="124" t="s">
        <v>20</v>
      </c>
      <c r="H4" s="126"/>
      <c r="I4" s="111" t="s">
        <v>221</v>
      </c>
      <c r="J4" s="124" t="s">
        <v>20</v>
      </c>
      <c r="K4" s="126"/>
    </row>
    <row r="5" spans="1:11" ht="85.5" customHeight="1" thickBot="1">
      <c r="A5" s="129"/>
      <c r="B5" s="129"/>
      <c r="C5" s="113"/>
      <c r="D5" s="113"/>
      <c r="E5" s="113"/>
      <c r="F5" s="113"/>
      <c r="G5" s="26" t="s">
        <v>241</v>
      </c>
      <c r="H5" s="26" t="s">
        <v>336</v>
      </c>
      <c r="I5" s="113"/>
      <c r="J5" s="26" t="s">
        <v>241</v>
      </c>
      <c r="K5" s="26" t="s">
        <v>336</v>
      </c>
    </row>
    <row r="6" spans="1:11" ht="17.25" thickBot="1">
      <c r="A6" s="79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ht="33.75" customHeight="1" thickBot="1">
      <c r="A7" s="93" t="s">
        <v>113</v>
      </c>
      <c r="B7" s="94" t="s">
        <v>114</v>
      </c>
      <c r="C7" s="27">
        <v>0</v>
      </c>
      <c r="D7" s="27"/>
      <c r="E7" s="27"/>
      <c r="F7" s="27">
        <v>0</v>
      </c>
      <c r="G7" s="27"/>
      <c r="H7" s="27"/>
      <c r="I7" s="27">
        <v>0</v>
      </c>
      <c r="J7" s="27">
        <v>0</v>
      </c>
      <c r="K7" s="27">
        <v>0</v>
      </c>
    </row>
    <row r="8" spans="1:14" ht="17.25" thickBot="1">
      <c r="A8" s="95" t="s">
        <v>115</v>
      </c>
      <c r="B8" s="94" t="s">
        <v>114</v>
      </c>
      <c r="C8" s="34">
        <f>C16+C14+C12+C11+C10+C13</f>
        <v>12445795.91</v>
      </c>
      <c r="D8" s="34"/>
      <c r="E8" s="34"/>
      <c r="F8" s="34">
        <f>F16+F14+F12+F11+F10+F13</f>
        <v>12445795.91</v>
      </c>
      <c r="G8" s="34"/>
      <c r="H8" s="34"/>
      <c r="I8" s="27">
        <v>0</v>
      </c>
      <c r="J8" s="27">
        <v>0</v>
      </c>
      <c r="K8" s="27">
        <v>0</v>
      </c>
      <c r="N8" s="96"/>
    </row>
    <row r="9" spans="1:14" ht="17.25" thickBot="1">
      <c r="A9" s="93" t="s">
        <v>116</v>
      </c>
      <c r="B9" s="94" t="s">
        <v>114</v>
      </c>
      <c r="C9" s="27"/>
      <c r="D9" s="27"/>
      <c r="E9" s="27"/>
      <c r="F9" s="27"/>
      <c r="G9" s="27"/>
      <c r="H9" s="27"/>
      <c r="I9" s="97"/>
      <c r="J9" s="97"/>
      <c r="K9" s="97"/>
      <c r="N9" s="96"/>
    </row>
    <row r="10" spans="1:13" ht="56.25" customHeight="1" thickBot="1">
      <c r="A10" s="37" t="s">
        <v>117</v>
      </c>
      <c r="B10" s="94" t="s">
        <v>114</v>
      </c>
      <c r="C10" s="27">
        <v>2491778.05</v>
      </c>
      <c r="D10" s="27"/>
      <c r="E10" s="27"/>
      <c r="F10" s="27">
        <v>2491778.05</v>
      </c>
      <c r="G10" s="27"/>
      <c r="H10" s="27"/>
      <c r="I10" s="27">
        <v>0</v>
      </c>
      <c r="J10" s="27">
        <v>0</v>
      </c>
      <c r="K10" s="27">
        <v>0</v>
      </c>
      <c r="M10" s="96"/>
    </row>
    <row r="11" spans="1:13" ht="39" customHeight="1" thickBot="1">
      <c r="A11" s="37" t="s">
        <v>118</v>
      </c>
      <c r="B11" s="94" t="s">
        <v>114</v>
      </c>
      <c r="C11" s="27">
        <v>9423471.86</v>
      </c>
      <c r="D11" s="27"/>
      <c r="E11" s="27"/>
      <c r="F11" s="27">
        <v>9423471.86</v>
      </c>
      <c r="G11" s="27"/>
      <c r="H11" s="27"/>
      <c r="I11" s="27">
        <v>0</v>
      </c>
      <c r="J11" s="27">
        <v>0</v>
      </c>
      <c r="K11" s="27">
        <v>0</v>
      </c>
      <c r="M11" s="96"/>
    </row>
    <row r="12" spans="1:11" ht="56.25" customHeight="1" thickBot="1">
      <c r="A12" s="37" t="s">
        <v>119</v>
      </c>
      <c r="B12" s="94" t="s">
        <v>114</v>
      </c>
      <c r="C12" s="27">
        <v>63246</v>
      </c>
      <c r="D12" s="27"/>
      <c r="E12" s="27"/>
      <c r="F12" s="27">
        <v>63246</v>
      </c>
      <c r="G12" s="27"/>
      <c r="H12" s="27"/>
      <c r="I12" s="27">
        <v>0</v>
      </c>
      <c r="J12" s="27">
        <v>0</v>
      </c>
      <c r="K12" s="27">
        <v>0</v>
      </c>
    </row>
    <row r="13" spans="1:11" ht="21" customHeight="1" thickBot="1">
      <c r="A13" s="37" t="s">
        <v>120</v>
      </c>
      <c r="B13" s="94" t="s">
        <v>114</v>
      </c>
      <c r="C13" s="27">
        <v>0</v>
      </c>
      <c r="D13" s="27"/>
      <c r="E13" s="27"/>
      <c r="F13" s="27">
        <v>0</v>
      </c>
      <c r="G13" s="27"/>
      <c r="H13" s="27"/>
      <c r="I13" s="27">
        <v>0</v>
      </c>
      <c r="J13" s="27">
        <v>0</v>
      </c>
      <c r="K13" s="27">
        <v>0</v>
      </c>
    </row>
    <row r="14" spans="1:11" ht="18.75" customHeight="1" thickBot="1">
      <c r="A14" s="37" t="s">
        <v>121</v>
      </c>
      <c r="B14" s="94" t="s">
        <v>114</v>
      </c>
      <c r="C14" s="27">
        <v>23300</v>
      </c>
      <c r="D14" s="27"/>
      <c r="E14" s="27"/>
      <c r="F14" s="27">
        <v>23300</v>
      </c>
      <c r="G14" s="27"/>
      <c r="H14" s="27"/>
      <c r="I14" s="27">
        <v>0</v>
      </c>
      <c r="J14" s="27">
        <v>0</v>
      </c>
      <c r="K14" s="27">
        <v>0</v>
      </c>
    </row>
    <row r="15" spans="1:11" ht="17.25" thickBot="1">
      <c r="A15" s="37" t="s">
        <v>122</v>
      </c>
      <c r="B15" s="94" t="s">
        <v>114</v>
      </c>
      <c r="C15" s="27">
        <v>0</v>
      </c>
      <c r="D15" s="27"/>
      <c r="E15" s="27"/>
      <c r="F15" s="27">
        <v>0</v>
      </c>
      <c r="G15" s="27"/>
      <c r="H15" s="27"/>
      <c r="I15" s="27">
        <v>0</v>
      </c>
      <c r="J15" s="27">
        <v>0</v>
      </c>
      <c r="K15" s="27">
        <v>0</v>
      </c>
    </row>
    <row r="16" spans="1:11" ht="75.75" customHeight="1">
      <c r="A16" s="86" t="s">
        <v>123</v>
      </c>
      <c r="B16" s="132" t="s">
        <v>114</v>
      </c>
      <c r="C16" s="118">
        <f>C20+C23+C25+C26</f>
        <v>444000</v>
      </c>
      <c r="D16" s="118"/>
      <c r="E16" s="118"/>
      <c r="F16" s="118">
        <f>F20+F23+F25+F26</f>
        <v>444000</v>
      </c>
      <c r="G16" s="118"/>
      <c r="H16" s="118"/>
      <c r="I16" s="118">
        <v>0</v>
      </c>
      <c r="J16" s="118">
        <v>0</v>
      </c>
      <c r="K16" s="118">
        <v>0</v>
      </c>
    </row>
    <row r="17" spans="1:11" ht="32.25" customHeight="1">
      <c r="A17" s="86" t="s">
        <v>124</v>
      </c>
      <c r="B17" s="133"/>
      <c r="C17" s="130"/>
      <c r="D17" s="130"/>
      <c r="E17" s="130"/>
      <c r="F17" s="130"/>
      <c r="G17" s="130"/>
      <c r="H17" s="130"/>
      <c r="I17" s="120"/>
      <c r="J17" s="120"/>
      <c r="K17" s="120"/>
    </row>
    <row r="18" spans="1:11" ht="17.25" customHeight="1" thickBot="1">
      <c r="A18" s="37" t="s">
        <v>125</v>
      </c>
      <c r="B18" s="134"/>
      <c r="C18" s="131"/>
      <c r="D18" s="131"/>
      <c r="E18" s="131"/>
      <c r="F18" s="131"/>
      <c r="G18" s="131"/>
      <c r="H18" s="131"/>
      <c r="I18" s="119"/>
      <c r="J18" s="119"/>
      <c r="K18" s="119"/>
    </row>
    <row r="19" spans="1:11" ht="21" customHeight="1" thickBot="1">
      <c r="A19" s="37" t="s">
        <v>116</v>
      </c>
      <c r="B19" s="94" t="s">
        <v>114</v>
      </c>
      <c r="C19" s="27"/>
      <c r="D19" s="27"/>
      <c r="E19" s="27"/>
      <c r="F19" s="27"/>
      <c r="G19" s="27"/>
      <c r="H19" s="27"/>
      <c r="I19" s="97"/>
      <c r="J19" s="97"/>
      <c r="K19" s="97"/>
    </row>
    <row r="20" spans="1:11" ht="87" customHeight="1" thickBot="1">
      <c r="A20" s="37" t="s">
        <v>244</v>
      </c>
      <c r="B20" s="94" t="s">
        <v>114</v>
      </c>
      <c r="C20" s="27">
        <f>C22+C24</f>
        <v>0</v>
      </c>
      <c r="D20" s="27"/>
      <c r="E20" s="27"/>
      <c r="F20" s="27">
        <f>F22+F24</f>
        <v>0</v>
      </c>
      <c r="G20" s="27"/>
      <c r="H20" s="27"/>
      <c r="I20" s="27">
        <v>0</v>
      </c>
      <c r="J20" s="27">
        <v>0</v>
      </c>
      <c r="K20" s="27">
        <v>0</v>
      </c>
    </row>
    <row r="21" spans="1:11" ht="21" customHeight="1" thickBot="1">
      <c r="A21" s="37" t="s">
        <v>116</v>
      </c>
      <c r="B21" s="94" t="s">
        <v>114</v>
      </c>
      <c r="C21" s="27"/>
      <c r="D21" s="27"/>
      <c r="E21" s="27"/>
      <c r="F21" s="27"/>
      <c r="G21" s="27"/>
      <c r="H21" s="27"/>
      <c r="I21" s="97"/>
      <c r="J21" s="97"/>
      <c r="K21" s="97"/>
    </row>
    <row r="22" spans="1:11" ht="30.75" customHeight="1" thickBot="1">
      <c r="A22" s="37" t="s">
        <v>245</v>
      </c>
      <c r="B22" s="94" t="s">
        <v>114</v>
      </c>
      <c r="C22" s="27">
        <v>0</v>
      </c>
      <c r="D22" s="27"/>
      <c r="E22" s="27"/>
      <c r="F22" s="27">
        <v>0</v>
      </c>
      <c r="G22" s="27"/>
      <c r="H22" s="27"/>
      <c r="I22" s="27">
        <v>0</v>
      </c>
      <c r="J22" s="27">
        <v>0</v>
      </c>
      <c r="K22" s="27">
        <v>0</v>
      </c>
    </row>
    <row r="23" spans="1:11" ht="35.25" customHeight="1" thickBot="1">
      <c r="A23" s="37" t="s">
        <v>246</v>
      </c>
      <c r="B23" s="94" t="s">
        <v>114</v>
      </c>
      <c r="C23" s="27">
        <v>250000</v>
      </c>
      <c r="D23" s="27"/>
      <c r="E23" s="27"/>
      <c r="F23" s="27">
        <v>250000</v>
      </c>
      <c r="G23" s="27"/>
      <c r="H23" s="27"/>
      <c r="I23" s="27">
        <v>0</v>
      </c>
      <c r="J23" s="27">
        <v>0</v>
      </c>
      <c r="K23" s="27">
        <v>0</v>
      </c>
    </row>
    <row r="24" spans="1:11" ht="35.25" customHeight="1" thickBot="1">
      <c r="A24" s="37" t="s">
        <v>247</v>
      </c>
      <c r="B24" s="98" t="s">
        <v>114</v>
      </c>
      <c r="C24" s="99">
        <v>0</v>
      </c>
      <c r="D24" s="99"/>
      <c r="E24" s="99"/>
      <c r="F24" s="99">
        <v>0</v>
      </c>
      <c r="G24" s="99"/>
      <c r="H24" s="99"/>
      <c r="I24" s="99">
        <v>0</v>
      </c>
      <c r="J24" s="27">
        <v>0</v>
      </c>
      <c r="K24" s="27">
        <v>0</v>
      </c>
    </row>
    <row r="25" spans="1:11" ht="35.25" customHeight="1" thickBot="1">
      <c r="A25" s="100" t="s">
        <v>243</v>
      </c>
      <c r="B25" s="101" t="s">
        <v>114</v>
      </c>
      <c r="C25" s="102">
        <v>15000</v>
      </c>
      <c r="D25" s="102"/>
      <c r="E25" s="102"/>
      <c r="F25" s="102">
        <v>15000</v>
      </c>
      <c r="G25" s="102"/>
      <c r="H25" s="102"/>
      <c r="I25" s="103">
        <v>0</v>
      </c>
      <c r="J25" s="99">
        <v>0</v>
      </c>
      <c r="K25" s="99">
        <v>0</v>
      </c>
    </row>
    <row r="26" spans="1:11" ht="32.25" customHeight="1">
      <c r="A26" s="86" t="s">
        <v>126</v>
      </c>
      <c r="B26" s="133" t="s">
        <v>114</v>
      </c>
      <c r="C26" s="120">
        <v>179000</v>
      </c>
      <c r="D26" s="120"/>
      <c r="E26" s="120"/>
      <c r="F26" s="120">
        <v>179000</v>
      </c>
      <c r="G26" s="120"/>
      <c r="H26" s="120"/>
      <c r="I26" s="120">
        <v>0</v>
      </c>
      <c r="J26" s="118">
        <v>0</v>
      </c>
      <c r="K26" s="118">
        <v>0</v>
      </c>
    </row>
    <row r="27" spans="1:11" ht="17.25" customHeight="1" thickBot="1">
      <c r="A27" s="37" t="s">
        <v>127</v>
      </c>
      <c r="B27" s="134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4" ht="17.25" thickBot="1">
      <c r="A28" s="93" t="s">
        <v>116</v>
      </c>
      <c r="B28" s="94" t="s">
        <v>114</v>
      </c>
      <c r="C28" s="27"/>
      <c r="D28" s="27"/>
      <c r="E28" s="27"/>
      <c r="F28" s="27"/>
      <c r="G28" s="27"/>
      <c r="H28" s="27"/>
      <c r="I28" s="97"/>
      <c r="J28" s="97"/>
      <c r="K28" s="97"/>
      <c r="N28" s="96"/>
    </row>
    <row r="29" spans="1:14" ht="33" customHeight="1" thickBot="1">
      <c r="A29" s="37" t="s">
        <v>128</v>
      </c>
      <c r="B29" s="94" t="s">
        <v>114</v>
      </c>
      <c r="C29" s="27">
        <v>0</v>
      </c>
      <c r="D29" s="27"/>
      <c r="E29" s="27"/>
      <c r="F29" s="27">
        <v>0</v>
      </c>
      <c r="G29" s="27"/>
      <c r="H29" s="27"/>
      <c r="I29" s="27">
        <v>0</v>
      </c>
      <c r="J29" s="27">
        <v>0</v>
      </c>
      <c r="K29" s="27">
        <v>0</v>
      </c>
      <c r="N29" s="96"/>
    </row>
    <row r="30" spans="1:14" ht="17.25" thickBot="1">
      <c r="A30" s="95" t="s">
        <v>129</v>
      </c>
      <c r="B30" s="94">
        <v>900</v>
      </c>
      <c r="C30" s="34">
        <f>C31+C52+C69</f>
        <v>12445795.91</v>
      </c>
      <c r="D30" s="34"/>
      <c r="E30" s="34"/>
      <c r="F30" s="34">
        <f>F31+F52+F69</f>
        <v>12445795.91</v>
      </c>
      <c r="G30" s="34"/>
      <c r="H30" s="34"/>
      <c r="I30" s="27">
        <v>0</v>
      </c>
      <c r="J30" s="27">
        <v>0</v>
      </c>
      <c r="K30" s="27">
        <v>0</v>
      </c>
      <c r="N30" s="96"/>
    </row>
    <row r="31" spans="1:14" ht="50.25" thickBot="1">
      <c r="A31" s="95" t="s">
        <v>220</v>
      </c>
      <c r="B31" s="94" t="s">
        <v>114</v>
      </c>
      <c r="C31" s="27">
        <f>C33+C39+C47+C48</f>
        <v>11978495.91</v>
      </c>
      <c r="D31" s="27"/>
      <c r="E31" s="27"/>
      <c r="F31" s="27">
        <f>F33+F39+F47+F48</f>
        <v>11978495.91</v>
      </c>
      <c r="G31" s="27"/>
      <c r="H31" s="27"/>
      <c r="I31" s="27">
        <v>0</v>
      </c>
      <c r="J31" s="27">
        <v>0</v>
      </c>
      <c r="K31" s="27">
        <v>0</v>
      </c>
      <c r="N31" s="96"/>
    </row>
    <row r="32" spans="1:14" ht="17.25" thickBot="1">
      <c r="A32" s="93" t="s">
        <v>116</v>
      </c>
      <c r="B32" s="94"/>
      <c r="C32" s="27"/>
      <c r="D32" s="27"/>
      <c r="E32" s="27"/>
      <c r="F32" s="27"/>
      <c r="G32" s="27"/>
      <c r="H32" s="27"/>
      <c r="I32" s="97"/>
      <c r="J32" s="97"/>
      <c r="K32" s="97"/>
      <c r="N32" s="96"/>
    </row>
    <row r="33" spans="1:14" ht="33">
      <c r="A33" s="86" t="s">
        <v>130</v>
      </c>
      <c r="B33" s="132">
        <v>210</v>
      </c>
      <c r="C33" s="118">
        <f>C36+C37+C38</f>
        <v>10177998.99</v>
      </c>
      <c r="D33" s="118"/>
      <c r="E33" s="118"/>
      <c r="F33" s="118">
        <f>F36+F37+F38</f>
        <v>10177998.99</v>
      </c>
      <c r="G33" s="118"/>
      <c r="H33" s="118"/>
      <c r="I33" s="118">
        <v>0</v>
      </c>
      <c r="J33" s="118">
        <v>0</v>
      </c>
      <c r="K33" s="118">
        <v>0</v>
      </c>
      <c r="N33" s="96"/>
    </row>
    <row r="34" spans="1:11" ht="17.25" thickBot="1">
      <c r="A34" s="37" t="s">
        <v>131</v>
      </c>
      <c r="B34" s="134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7.25" thickBot="1">
      <c r="A35" s="93" t="s">
        <v>132</v>
      </c>
      <c r="B35" s="94"/>
      <c r="C35" s="27"/>
      <c r="D35" s="27"/>
      <c r="E35" s="27"/>
      <c r="F35" s="27"/>
      <c r="G35" s="27"/>
      <c r="H35" s="27"/>
      <c r="I35" s="97"/>
      <c r="J35" s="97"/>
      <c r="K35" s="97"/>
    </row>
    <row r="36" spans="1:14" ht="20.25" customHeight="1" thickBot="1">
      <c r="A36" s="93" t="s">
        <v>133</v>
      </c>
      <c r="B36" s="94">
        <v>211</v>
      </c>
      <c r="C36" s="27">
        <v>7735679.81</v>
      </c>
      <c r="D36" s="27"/>
      <c r="E36" s="27"/>
      <c r="F36" s="27">
        <v>7735679.81</v>
      </c>
      <c r="G36" s="27"/>
      <c r="H36" s="27"/>
      <c r="I36" s="27">
        <v>0</v>
      </c>
      <c r="J36" s="27">
        <v>0</v>
      </c>
      <c r="K36" s="27">
        <v>0</v>
      </c>
      <c r="N36" s="96"/>
    </row>
    <row r="37" spans="1:11" ht="19.5" customHeight="1" thickBot="1">
      <c r="A37" s="93" t="s">
        <v>134</v>
      </c>
      <c r="B37" s="94">
        <v>212</v>
      </c>
      <c r="C37" s="27">
        <v>3500</v>
      </c>
      <c r="D37" s="27"/>
      <c r="E37" s="27"/>
      <c r="F37" s="27">
        <v>3500</v>
      </c>
      <c r="G37" s="27"/>
      <c r="H37" s="27"/>
      <c r="I37" s="27">
        <v>0</v>
      </c>
      <c r="J37" s="27">
        <v>0</v>
      </c>
      <c r="K37" s="27">
        <v>0</v>
      </c>
    </row>
    <row r="38" spans="1:11" ht="36" customHeight="1" thickBot="1">
      <c r="A38" s="37" t="s">
        <v>135</v>
      </c>
      <c r="B38" s="94">
        <v>213</v>
      </c>
      <c r="C38" s="27">
        <v>2438819.18</v>
      </c>
      <c r="D38" s="27"/>
      <c r="E38" s="27"/>
      <c r="F38" s="27">
        <v>2438819.18</v>
      </c>
      <c r="G38" s="27"/>
      <c r="H38" s="27"/>
      <c r="I38" s="27">
        <v>0</v>
      </c>
      <c r="J38" s="27">
        <v>0</v>
      </c>
      <c r="K38" s="27">
        <v>0</v>
      </c>
    </row>
    <row r="39" spans="1:11" ht="21.75" customHeight="1" thickBot="1">
      <c r="A39" s="37" t="s">
        <v>136</v>
      </c>
      <c r="B39" s="94">
        <v>220</v>
      </c>
      <c r="C39" s="27">
        <f>C41+C42+C43+C44+C45+C46</f>
        <v>1480958.92</v>
      </c>
      <c r="D39" s="27"/>
      <c r="E39" s="27"/>
      <c r="F39" s="27">
        <f>F41+F42+F43+F44+F45+F46</f>
        <v>1480958.92</v>
      </c>
      <c r="G39" s="27"/>
      <c r="H39" s="27"/>
      <c r="I39" s="27">
        <v>0</v>
      </c>
      <c r="J39" s="27">
        <v>0</v>
      </c>
      <c r="K39" s="27">
        <v>0</v>
      </c>
    </row>
    <row r="40" spans="1:11" ht="17.25" thickBot="1">
      <c r="A40" s="37" t="s">
        <v>137</v>
      </c>
      <c r="B40" s="94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7.25" thickBot="1">
      <c r="A41" s="93" t="s">
        <v>138</v>
      </c>
      <c r="B41" s="94">
        <v>221</v>
      </c>
      <c r="C41" s="27">
        <v>55726</v>
      </c>
      <c r="D41" s="27"/>
      <c r="E41" s="27"/>
      <c r="F41" s="27">
        <v>55726</v>
      </c>
      <c r="G41" s="27"/>
      <c r="H41" s="27"/>
      <c r="I41" s="27">
        <v>0</v>
      </c>
      <c r="J41" s="27">
        <v>0</v>
      </c>
      <c r="K41" s="27">
        <v>0</v>
      </c>
    </row>
    <row r="42" spans="1:11" ht="17.25" thickBot="1">
      <c r="A42" s="93" t="s">
        <v>139</v>
      </c>
      <c r="B42" s="94">
        <v>222</v>
      </c>
      <c r="C42" s="27">
        <v>0</v>
      </c>
      <c r="D42" s="27"/>
      <c r="E42" s="27"/>
      <c r="F42" s="27">
        <v>0</v>
      </c>
      <c r="G42" s="27"/>
      <c r="H42" s="27"/>
      <c r="I42" s="27">
        <v>0</v>
      </c>
      <c r="J42" s="27">
        <v>0</v>
      </c>
      <c r="K42" s="27">
        <v>0</v>
      </c>
    </row>
    <row r="43" spans="1:11" ht="17.25" thickBot="1">
      <c r="A43" s="93" t="s">
        <v>140</v>
      </c>
      <c r="B43" s="94">
        <v>223</v>
      </c>
      <c r="C43" s="27">
        <v>1129678.91</v>
      </c>
      <c r="D43" s="27"/>
      <c r="E43" s="27"/>
      <c r="F43" s="27">
        <v>1129678.91</v>
      </c>
      <c r="G43" s="27"/>
      <c r="H43" s="27"/>
      <c r="I43" s="27">
        <v>0</v>
      </c>
      <c r="J43" s="27">
        <v>0</v>
      </c>
      <c r="K43" s="27">
        <v>0</v>
      </c>
    </row>
    <row r="44" spans="1:11" ht="39.75" customHeight="1" thickBot="1">
      <c r="A44" s="37" t="s">
        <v>141</v>
      </c>
      <c r="B44" s="94">
        <v>224</v>
      </c>
      <c r="C44" s="27">
        <v>0</v>
      </c>
      <c r="D44" s="27"/>
      <c r="E44" s="27"/>
      <c r="F44" s="27">
        <v>0</v>
      </c>
      <c r="G44" s="27"/>
      <c r="H44" s="27"/>
      <c r="I44" s="27">
        <v>0</v>
      </c>
      <c r="J44" s="27">
        <v>0</v>
      </c>
      <c r="K44" s="27">
        <v>0</v>
      </c>
    </row>
    <row r="45" spans="1:11" ht="36.75" customHeight="1" thickBot="1">
      <c r="A45" s="37" t="s">
        <v>222</v>
      </c>
      <c r="B45" s="94">
        <v>225</v>
      </c>
      <c r="C45" s="27">
        <v>97846</v>
      </c>
      <c r="D45" s="27"/>
      <c r="E45" s="27"/>
      <c r="F45" s="27">
        <v>97846</v>
      </c>
      <c r="G45" s="27"/>
      <c r="H45" s="27"/>
      <c r="I45" s="27">
        <v>0</v>
      </c>
      <c r="J45" s="27">
        <v>0</v>
      </c>
      <c r="K45" s="27">
        <v>0</v>
      </c>
    </row>
    <row r="46" spans="1:11" ht="36.75" customHeight="1" thickBot="1">
      <c r="A46" s="93" t="s">
        <v>223</v>
      </c>
      <c r="B46" s="94">
        <v>226</v>
      </c>
      <c r="C46" s="27">
        <v>197708.01</v>
      </c>
      <c r="D46" s="27"/>
      <c r="E46" s="27"/>
      <c r="F46" s="27">
        <v>197708.01</v>
      </c>
      <c r="G46" s="27"/>
      <c r="H46" s="27"/>
      <c r="I46" s="27">
        <v>0</v>
      </c>
      <c r="J46" s="27">
        <v>0</v>
      </c>
      <c r="K46" s="27">
        <v>0</v>
      </c>
    </row>
    <row r="47" spans="1:11" ht="17.25" thickBot="1">
      <c r="A47" s="93" t="s">
        <v>224</v>
      </c>
      <c r="B47" s="94">
        <v>290</v>
      </c>
      <c r="C47" s="27">
        <v>247384</v>
      </c>
      <c r="D47" s="27"/>
      <c r="E47" s="27"/>
      <c r="F47" s="27">
        <v>247384</v>
      </c>
      <c r="G47" s="27"/>
      <c r="H47" s="27"/>
      <c r="I47" s="27">
        <v>0</v>
      </c>
      <c r="J47" s="27">
        <v>0</v>
      </c>
      <c r="K47" s="27">
        <v>0</v>
      </c>
    </row>
    <row r="48" spans="1:11" ht="37.5" customHeight="1" thickBot="1">
      <c r="A48" s="93" t="s">
        <v>142</v>
      </c>
      <c r="B48" s="94">
        <v>300</v>
      </c>
      <c r="C48" s="27">
        <f>C50+C51</f>
        <v>72154</v>
      </c>
      <c r="D48" s="27"/>
      <c r="E48" s="27"/>
      <c r="F48" s="27">
        <f>F50+F51</f>
        <v>72154</v>
      </c>
      <c r="G48" s="27"/>
      <c r="H48" s="27"/>
      <c r="I48" s="27">
        <v>0</v>
      </c>
      <c r="J48" s="27">
        <v>0</v>
      </c>
      <c r="K48" s="27">
        <v>0</v>
      </c>
    </row>
    <row r="49" spans="1:11" ht="18" customHeight="1" thickBot="1">
      <c r="A49" s="93" t="s">
        <v>137</v>
      </c>
      <c r="B49" s="94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42.75" customHeight="1" thickBot="1">
      <c r="A50" s="93" t="s">
        <v>225</v>
      </c>
      <c r="B50" s="94">
        <v>310</v>
      </c>
      <c r="C50" s="27">
        <v>72154</v>
      </c>
      <c r="D50" s="27"/>
      <c r="E50" s="27"/>
      <c r="F50" s="27">
        <v>72154</v>
      </c>
      <c r="G50" s="27"/>
      <c r="H50" s="27"/>
      <c r="I50" s="27">
        <v>0</v>
      </c>
      <c r="J50" s="27">
        <v>0</v>
      </c>
      <c r="K50" s="27">
        <v>0</v>
      </c>
    </row>
    <row r="51" spans="1:11" ht="42" customHeight="1" thickBot="1">
      <c r="A51" s="93" t="s">
        <v>226</v>
      </c>
      <c r="B51" s="94">
        <v>340</v>
      </c>
      <c r="C51" s="27">
        <v>0</v>
      </c>
      <c r="D51" s="27"/>
      <c r="E51" s="27"/>
      <c r="F51" s="27">
        <v>0</v>
      </c>
      <c r="G51" s="27"/>
      <c r="H51" s="27"/>
      <c r="I51" s="27">
        <v>0</v>
      </c>
      <c r="J51" s="27">
        <v>0</v>
      </c>
      <c r="K51" s="27">
        <v>0</v>
      </c>
    </row>
    <row r="52" spans="1:11" ht="42" customHeight="1" thickBot="1">
      <c r="A52" s="95" t="s">
        <v>219</v>
      </c>
      <c r="B52" s="94" t="s">
        <v>148</v>
      </c>
      <c r="C52" s="27">
        <f>C53+C57+C64+C65</f>
        <v>444000</v>
      </c>
      <c r="D52" s="27"/>
      <c r="E52" s="27"/>
      <c r="F52" s="27">
        <f>F53+F57+F64+F65</f>
        <v>444000</v>
      </c>
      <c r="G52" s="27"/>
      <c r="H52" s="27"/>
      <c r="I52" s="27">
        <v>0</v>
      </c>
      <c r="J52" s="27">
        <v>0</v>
      </c>
      <c r="K52" s="27">
        <v>0</v>
      </c>
    </row>
    <row r="53" spans="1:11" ht="33.75" thickBot="1">
      <c r="A53" s="86" t="s">
        <v>227</v>
      </c>
      <c r="B53" s="94">
        <v>210</v>
      </c>
      <c r="C53" s="27">
        <f>C55+C56</f>
        <v>0</v>
      </c>
      <c r="D53" s="27"/>
      <c r="E53" s="27"/>
      <c r="F53" s="27">
        <f>F55+F56</f>
        <v>0</v>
      </c>
      <c r="G53" s="27"/>
      <c r="H53" s="27"/>
      <c r="I53" s="27">
        <v>0</v>
      </c>
      <c r="J53" s="27">
        <v>0</v>
      </c>
      <c r="K53" s="27">
        <v>0</v>
      </c>
    </row>
    <row r="54" spans="1:11" ht="17.25" thickBot="1">
      <c r="A54" s="104" t="s">
        <v>132</v>
      </c>
      <c r="B54" s="94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20.25" customHeight="1" thickBot="1">
      <c r="A55" s="105" t="s">
        <v>236</v>
      </c>
      <c r="B55" s="94">
        <v>211</v>
      </c>
      <c r="C55" s="27">
        <v>0</v>
      </c>
      <c r="D55" s="27"/>
      <c r="E55" s="27"/>
      <c r="F55" s="27">
        <v>0</v>
      </c>
      <c r="G55" s="27"/>
      <c r="H55" s="27"/>
      <c r="I55" s="27">
        <v>0</v>
      </c>
      <c r="J55" s="27">
        <v>0</v>
      </c>
      <c r="K55" s="27">
        <v>0</v>
      </c>
    </row>
    <row r="56" spans="1:11" ht="34.5" customHeight="1" thickBot="1">
      <c r="A56" s="105" t="s">
        <v>237</v>
      </c>
      <c r="B56" s="94">
        <v>213</v>
      </c>
      <c r="C56" s="27">
        <v>0</v>
      </c>
      <c r="D56" s="27"/>
      <c r="E56" s="27"/>
      <c r="F56" s="27">
        <v>0</v>
      </c>
      <c r="G56" s="27"/>
      <c r="H56" s="27"/>
      <c r="I56" s="27">
        <v>0</v>
      </c>
      <c r="J56" s="27">
        <v>0</v>
      </c>
      <c r="K56" s="27">
        <v>0</v>
      </c>
    </row>
    <row r="57" spans="1:11" ht="21.75" customHeight="1" thickBot="1">
      <c r="A57" s="37" t="s">
        <v>136</v>
      </c>
      <c r="B57" s="94">
        <v>220</v>
      </c>
      <c r="C57" s="27">
        <f>C59+C60+C61+C62+C63</f>
        <v>361040</v>
      </c>
      <c r="D57" s="27"/>
      <c r="E57" s="27"/>
      <c r="F57" s="27">
        <f>F59+F60+F61+F62+F63</f>
        <v>361040</v>
      </c>
      <c r="G57" s="27"/>
      <c r="H57" s="27"/>
      <c r="I57" s="27">
        <v>0</v>
      </c>
      <c r="J57" s="27">
        <v>0</v>
      </c>
      <c r="K57" s="27">
        <v>0</v>
      </c>
    </row>
    <row r="58" spans="1:11" ht="17.25" thickBot="1">
      <c r="A58" s="37" t="s">
        <v>137</v>
      </c>
      <c r="B58" s="94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7.25" thickBot="1">
      <c r="A59" s="93" t="s">
        <v>238</v>
      </c>
      <c r="B59" s="94">
        <v>221</v>
      </c>
      <c r="C59" s="27">
        <v>29000</v>
      </c>
      <c r="D59" s="27"/>
      <c r="E59" s="27"/>
      <c r="F59" s="27">
        <v>29000</v>
      </c>
      <c r="G59" s="27"/>
      <c r="H59" s="27"/>
      <c r="I59" s="27">
        <v>0</v>
      </c>
      <c r="J59" s="27">
        <v>0</v>
      </c>
      <c r="K59" s="27">
        <v>0</v>
      </c>
    </row>
    <row r="60" spans="1:11" ht="17.25" thickBot="1">
      <c r="A60" s="93" t="s">
        <v>239</v>
      </c>
      <c r="B60" s="94">
        <v>222</v>
      </c>
      <c r="C60" s="27">
        <v>0</v>
      </c>
      <c r="D60" s="27"/>
      <c r="E60" s="27"/>
      <c r="F60" s="27">
        <v>0</v>
      </c>
      <c r="G60" s="27"/>
      <c r="H60" s="27"/>
      <c r="I60" s="27">
        <v>0</v>
      </c>
      <c r="J60" s="27">
        <v>0</v>
      </c>
      <c r="K60" s="27">
        <v>0</v>
      </c>
    </row>
    <row r="61" spans="1:11" ht="21" customHeight="1" thickBot="1">
      <c r="A61" s="105" t="s">
        <v>228</v>
      </c>
      <c r="B61" s="94">
        <v>223</v>
      </c>
      <c r="C61" s="27">
        <v>250000</v>
      </c>
      <c r="D61" s="27"/>
      <c r="E61" s="27"/>
      <c r="F61" s="27">
        <v>250000</v>
      </c>
      <c r="G61" s="27"/>
      <c r="H61" s="27"/>
      <c r="I61" s="27">
        <v>0</v>
      </c>
      <c r="J61" s="27">
        <v>0</v>
      </c>
      <c r="K61" s="27">
        <v>0</v>
      </c>
    </row>
    <row r="62" spans="1:11" ht="39" customHeight="1" thickBot="1">
      <c r="A62" s="37" t="s">
        <v>229</v>
      </c>
      <c r="B62" s="94">
        <v>225</v>
      </c>
      <c r="C62" s="27">
        <v>12940</v>
      </c>
      <c r="D62" s="27"/>
      <c r="E62" s="27"/>
      <c r="F62" s="27">
        <v>12940</v>
      </c>
      <c r="G62" s="27"/>
      <c r="H62" s="27"/>
      <c r="I62" s="27">
        <v>0</v>
      </c>
      <c r="J62" s="27">
        <v>0</v>
      </c>
      <c r="K62" s="27">
        <v>0</v>
      </c>
    </row>
    <row r="63" spans="1:11" ht="20.25" customHeight="1" thickBot="1">
      <c r="A63" s="105" t="s">
        <v>230</v>
      </c>
      <c r="B63" s="94">
        <v>226</v>
      </c>
      <c r="C63" s="27">
        <v>69100</v>
      </c>
      <c r="D63" s="27"/>
      <c r="E63" s="27"/>
      <c r="F63" s="27">
        <v>69100</v>
      </c>
      <c r="G63" s="27"/>
      <c r="H63" s="27"/>
      <c r="I63" s="27">
        <v>0</v>
      </c>
      <c r="J63" s="27">
        <v>0</v>
      </c>
      <c r="K63" s="27">
        <v>0</v>
      </c>
    </row>
    <row r="64" spans="1:11" ht="21" customHeight="1" thickBot="1">
      <c r="A64" s="93" t="s">
        <v>231</v>
      </c>
      <c r="B64" s="94">
        <v>290</v>
      </c>
      <c r="C64" s="27">
        <v>18750</v>
      </c>
      <c r="D64" s="27"/>
      <c r="E64" s="27"/>
      <c r="F64" s="27">
        <v>18750</v>
      </c>
      <c r="G64" s="27"/>
      <c r="H64" s="27"/>
      <c r="I64" s="27">
        <v>0</v>
      </c>
      <c r="J64" s="27">
        <v>0</v>
      </c>
      <c r="K64" s="27">
        <v>0</v>
      </c>
    </row>
    <row r="65" spans="1:11" ht="38.25" customHeight="1" thickBot="1">
      <c r="A65" s="93" t="s">
        <v>142</v>
      </c>
      <c r="B65" s="94">
        <v>300</v>
      </c>
      <c r="C65" s="27">
        <f>C67+C68</f>
        <v>64210</v>
      </c>
      <c r="D65" s="27"/>
      <c r="E65" s="27"/>
      <c r="F65" s="27">
        <f>F67+F68</f>
        <v>64210</v>
      </c>
      <c r="G65" s="27"/>
      <c r="H65" s="27"/>
      <c r="I65" s="27">
        <v>0</v>
      </c>
      <c r="J65" s="27">
        <v>0</v>
      </c>
      <c r="K65" s="27">
        <v>0</v>
      </c>
    </row>
    <row r="66" spans="1:11" ht="17.25" thickBot="1">
      <c r="A66" s="104" t="s">
        <v>132</v>
      </c>
      <c r="B66" s="94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35.25" customHeight="1" thickBot="1">
      <c r="A67" s="105" t="s">
        <v>232</v>
      </c>
      <c r="B67" s="94">
        <v>310</v>
      </c>
      <c r="C67" s="27">
        <v>7500</v>
      </c>
      <c r="D67" s="27"/>
      <c r="E67" s="27"/>
      <c r="F67" s="27">
        <v>7500</v>
      </c>
      <c r="G67" s="27"/>
      <c r="H67" s="27"/>
      <c r="I67" s="27">
        <v>0</v>
      </c>
      <c r="J67" s="27">
        <v>0</v>
      </c>
      <c r="K67" s="27">
        <v>0</v>
      </c>
    </row>
    <row r="68" spans="1:11" ht="34.5" customHeight="1" thickBot="1">
      <c r="A68" s="37" t="s">
        <v>226</v>
      </c>
      <c r="B68" s="94">
        <v>340</v>
      </c>
      <c r="C68" s="27">
        <v>56710</v>
      </c>
      <c r="D68" s="27"/>
      <c r="E68" s="27"/>
      <c r="F68" s="27">
        <v>56710</v>
      </c>
      <c r="G68" s="27"/>
      <c r="H68" s="27"/>
      <c r="I68" s="27">
        <v>0</v>
      </c>
      <c r="J68" s="27">
        <v>0</v>
      </c>
      <c r="K68" s="27">
        <v>0</v>
      </c>
    </row>
    <row r="69" spans="1:11" ht="17.25" thickBot="1">
      <c r="A69" s="95" t="s">
        <v>233</v>
      </c>
      <c r="B69" s="94" t="s">
        <v>114</v>
      </c>
      <c r="C69" s="27">
        <f>C70+C77+C74</f>
        <v>23300</v>
      </c>
      <c r="D69" s="27"/>
      <c r="E69" s="27"/>
      <c r="F69" s="27">
        <f>F70+F77+F74</f>
        <v>23300</v>
      </c>
      <c r="G69" s="27"/>
      <c r="H69" s="27"/>
      <c r="I69" s="27">
        <v>0</v>
      </c>
      <c r="J69" s="27">
        <v>0</v>
      </c>
      <c r="K69" s="27">
        <v>0</v>
      </c>
    </row>
    <row r="70" spans="1:11" ht="33.75" thickBot="1">
      <c r="A70" s="86" t="s">
        <v>227</v>
      </c>
      <c r="B70" s="94">
        <v>210</v>
      </c>
      <c r="C70" s="27">
        <f>C72+C73</f>
        <v>0</v>
      </c>
      <c r="D70" s="27"/>
      <c r="E70" s="27"/>
      <c r="F70" s="27">
        <f>F72+F73</f>
        <v>0</v>
      </c>
      <c r="G70" s="27"/>
      <c r="H70" s="27"/>
      <c r="I70" s="27">
        <v>0</v>
      </c>
      <c r="J70" s="27">
        <v>0</v>
      </c>
      <c r="K70" s="27">
        <v>0</v>
      </c>
    </row>
    <row r="71" spans="1:11" ht="17.25" thickBot="1">
      <c r="A71" s="104" t="s">
        <v>132</v>
      </c>
      <c r="B71" s="94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7.25" thickBot="1">
      <c r="A72" s="105" t="s">
        <v>234</v>
      </c>
      <c r="B72" s="94">
        <v>211</v>
      </c>
      <c r="C72" s="27">
        <v>0</v>
      </c>
      <c r="D72" s="27"/>
      <c r="E72" s="27"/>
      <c r="F72" s="27">
        <v>0</v>
      </c>
      <c r="G72" s="27"/>
      <c r="H72" s="27"/>
      <c r="I72" s="27">
        <v>0</v>
      </c>
      <c r="J72" s="27">
        <v>0</v>
      </c>
      <c r="K72" s="27">
        <v>0</v>
      </c>
    </row>
    <row r="73" spans="1:11" ht="33.75" thickBot="1">
      <c r="A73" s="105" t="s">
        <v>235</v>
      </c>
      <c r="B73" s="94">
        <v>213</v>
      </c>
      <c r="C73" s="27">
        <v>0</v>
      </c>
      <c r="D73" s="27"/>
      <c r="E73" s="27"/>
      <c r="F73" s="27">
        <v>0</v>
      </c>
      <c r="G73" s="27"/>
      <c r="H73" s="27"/>
      <c r="I73" s="27">
        <v>0</v>
      </c>
      <c r="J73" s="27">
        <v>0</v>
      </c>
      <c r="K73" s="27">
        <v>0</v>
      </c>
    </row>
    <row r="74" spans="1:11" ht="21.75" customHeight="1" thickBot="1">
      <c r="A74" s="37" t="s">
        <v>136</v>
      </c>
      <c r="B74" s="94">
        <v>220</v>
      </c>
      <c r="C74" s="27">
        <f>C76+C75</f>
        <v>23300</v>
      </c>
      <c r="D74" s="27"/>
      <c r="E74" s="27"/>
      <c r="F74" s="27">
        <f>F76+F75</f>
        <v>23300</v>
      </c>
      <c r="G74" s="27"/>
      <c r="H74" s="27"/>
      <c r="I74" s="27">
        <v>0</v>
      </c>
      <c r="J74" s="27">
        <v>0</v>
      </c>
      <c r="K74" s="27">
        <v>0</v>
      </c>
    </row>
    <row r="75" spans="1:11" ht="39" customHeight="1" thickBot="1">
      <c r="A75" s="37" t="s">
        <v>229</v>
      </c>
      <c r="B75" s="94">
        <v>225</v>
      </c>
      <c r="C75" s="27">
        <v>23300</v>
      </c>
      <c r="D75" s="27"/>
      <c r="E75" s="27"/>
      <c r="F75" s="27">
        <v>23300</v>
      </c>
      <c r="G75" s="27"/>
      <c r="H75" s="27"/>
      <c r="I75" s="27">
        <v>0</v>
      </c>
      <c r="J75" s="27">
        <v>0</v>
      </c>
      <c r="K75" s="27">
        <v>0</v>
      </c>
    </row>
    <row r="76" spans="1:11" ht="20.25" customHeight="1" thickBot="1">
      <c r="A76" s="105" t="s">
        <v>230</v>
      </c>
      <c r="B76" s="94">
        <v>226</v>
      </c>
      <c r="C76" s="27">
        <v>0</v>
      </c>
      <c r="D76" s="27"/>
      <c r="E76" s="27"/>
      <c r="F76" s="27">
        <v>0</v>
      </c>
      <c r="G76" s="27"/>
      <c r="H76" s="27"/>
      <c r="I76" s="27">
        <v>0</v>
      </c>
      <c r="J76" s="27">
        <v>0</v>
      </c>
      <c r="K76" s="27">
        <v>0</v>
      </c>
    </row>
    <row r="77" spans="1:11" ht="33.75" thickBot="1">
      <c r="A77" s="93" t="s">
        <v>142</v>
      </c>
      <c r="B77" s="94">
        <v>300</v>
      </c>
      <c r="C77" s="27">
        <f>C80+C79</f>
        <v>0</v>
      </c>
      <c r="D77" s="27"/>
      <c r="E77" s="27"/>
      <c r="F77" s="27">
        <f>F80+F79</f>
        <v>0</v>
      </c>
      <c r="G77" s="27"/>
      <c r="H77" s="27"/>
      <c r="I77" s="27">
        <v>0</v>
      </c>
      <c r="J77" s="27">
        <v>0</v>
      </c>
      <c r="K77" s="27">
        <v>0</v>
      </c>
    </row>
    <row r="78" spans="1:11" ht="17.25" thickBot="1">
      <c r="A78" s="104" t="s">
        <v>132</v>
      </c>
      <c r="B78" s="94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33.75" thickBot="1">
      <c r="A79" s="105" t="s">
        <v>232</v>
      </c>
      <c r="B79" s="94">
        <v>310</v>
      </c>
      <c r="C79" s="27">
        <v>0</v>
      </c>
      <c r="D79" s="27"/>
      <c r="E79" s="27"/>
      <c r="F79" s="27">
        <v>0</v>
      </c>
      <c r="G79" s="27"/>
      <c r="H79" s="27"/>
      <c r="I79" s="27">
        <v>0</v>
      </c>
      <c r="J79" s="27">
        <v>0</v>
      </c>
      <c r="K79" s="27">
        <v>0</v>
      </c>
    </row>
    <row r="80" spans="1:11" ht="33.75" thickBot="1">
      <c r="A80" s="37" t="s">
        <v>226</v>
      </c>
      <c r="B80" s="94">
        <v>340</v>
      </c>
      <c r="C80" s="27">
        <v>0</v>
      </c>
      <c r="D80" s="27"/>
      <c r="E80" s="27"/>
      <c r="F80" s="27">
        <v>0</v>
      </c>
      <c r="G80" s="27"/>
      <c r="H80" s="27"/>
      <c r="I80" s="27">
        <v>0</v>
      </c>
      <c r="J80" s="27">
        <v>0</v>
      </c>
      <c r="K80" s="27">
        <v>0</v>
      </c>
    </row>
    <row r="81" spans="1:11" ht="37.5" customHeight="1" thickBot="1">
      <c r="A81" s="37" t="s">
        <v>143</v>
      </c>
      <c r="B81" s="94">
        <v>500</v>
      </c>
      <c r="C81" s="27">
        <v>0</v>
      </c>
      <c r="D81" s="27"/>
      <c r="E81" s="27"/>
      <c r="F81" s="27">
        <v>0</v>
      </c>
      <c r="G81" s="27"/>
      <c r="H81" s="27"/>
      <c r="I81" s="27">
        <v>0</v>
      </c>
      <c r="J81" s="27">
        <v>0</v>
      </c>
      <c r="K81" s="27">
        <v>0</v>
      </c>
    </row>
    <row r="82" spans="1:11" ht="17.25" customHeight="1" thickBot="1">
      <c r="A82" s="93" t="s">
        <v>137</v>
      </c>
      <c r="B82" s="94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53.25" customHeight="1" thickBot="1">
      <c r="A83" s="37" t="s">
        <v>144</v>
      </c>
      <c r="B83" s="94">
        <v>520</v>
      </c>
      <c r="C83" s="27">
        <v>0</v>
      </c>
      <c r="D83" s="27"/>
      <c r="E83" s="27"/>
      <c r="F83" s="27">
        <v>0</v>
      </c>
      <c r="G83" s="27"/>
      <c r="H83" s="27"/>
      <c r="I83" s="27">
        <v>0</v>
      </c>
      <c r="J83" s="27">
        <v>0</v>
      </c>
      <c r="K83" s="27">
        <v>0</v>
      </c>
    </row>
    <row r="84" spans="1:11" ht="41.25" customHeight="1" thickBot="1">
      <c r="A84" s="37" t="s">
        <v>145</v>
      </c>
      <c r="B84" s="94">
        <v>530</v>
      </c>
      <c r="C84" s="27">
        <v>0</v>
      </c>
      <c r="D84" s="27"/>
      <c r="E84" s="27"/>
      <c r="F84" s="27">
        <v>0</v>
      </c>
      <c r="G84" s="27"/>
      <c r="H84" s="27"/>
      <c r="I84" s="27">
        <v>0</v>
      </c>
      <c r="J84" s="27">
        <v>0</v>
      </c>
      <c r="K84" s="27">
        <v>0</v>
      </c>
    </row>
    <row r="85" spans="1:11" ht="33.75" customHeight="1">
      <c r="A85" s="86" t="s">
        <v>146</v>
      </c>
      <c r="B85" s="132" t="s">
        <v>148</v>
      </c>
      <c r="C85" s="118">
        <v>0</v>
      </c>
      <c r="D85" s="118"/>
      <c r="E85" s="118"/>
      <c r="F85" s="118">
        <v>0</v>
      </c>
      <c r="G85" s="118"/>
      <c r="H85" s="118"/>
      <c r="I85" s="118">
        <v>0</v>
      </c>
      <c r="J85" s="118">
        <v>0</v>
      </c>
      <c r="K85" s="118">
        <v>0</v>
      </c>
    </row>
    <row r="86" spans="1:11" ht="18.75" customHeight="1" thickBot="1">
      <c r="A86" s="37" t="s">
        <v>147</v>
      </c>
      <c r="B86" s="134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1:11" ht="17.25">
      <c r="A87" s="106"/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1:11" ht="18" thickBot="1">
      <c r="A88" s="106" t="s">
        <v>149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1:11" ht="42" customHeight="1" thickBot="1">
      <c r="A89" s="107" t="s">
        <v>150</v>
      </c>
      <c r="B89" s="108">
        <v>0</v>
      </c>
      <c r="C89" s="91"/>
      <c r="D89" s="91"/>
      <c r="E89" s="91"/>
      <c r="F89" s="91"/>
      <c r="G89" s="91"/>
      <c r="H89" s="91"/>
      <c r="I89" s="91"/>
      <c r="J89" s="91"/>
      <c r="K89" s="91"/>
    </row>
    <row r="90" spans="1:11" ht="17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3:6" ht="15">
      <c r="C91" s="96"/>
      <c r="F91" s="96"/>
    </row>
    <row r="92" spans="3:6" ht="15">
      <c r="C92" s="96"/>
      <c r="F92" s="96"/>
    </row>
  </sheetData>
  <sheetProtection/>
  <mergeCells count="54">
    <mergeCell ref="J85:J86"/>
    <mergeCell ref="K85:K86"/>
    <mergeCell ref="B85:B86"/>
    <mergeCell ref="C85:C86"/>
    <mergeCell ref="D85:D86"/>
    <mergeCell ref="E85:E86"/>
    <mergeCell ref="F85:F86"/>
    <mergeCell ref="G85:G86"/>
    <mergeCell ref="H85:H86"/>
    <mergeCell ref="I85:I86"/>
    <mergeCell ref="J33:J34"/>
    <mergeCell ref="K33:K34"/>
    <mergeCell ref="H26:H27"/>
    <mergeCell ref="I26:I27"/>
    <mergeCell ref="J26:J27"/>
    <mergeCell ref="K26:K27"/>
    <mergeCell ref="H33:H34"/>
    <mergeCell ref="I33:I34"/>
    <mergeCell ref="B33:B34"/>
    <mergeCell ref="C33:C34"/>
    <mergeCell ref="D33:D34"/>
    <mergeCell ref="E33:E34"/>
    <mergeCell ref="F33:F34"/>
    <mergeCell ref="G33:G34"/>
    <mergeCell ref="B26:B27"/>
    <mergeCell ref="C26:C27"/>
    <mergeCell ref="D26:D27"/>
    <mergeCell ref="E26:E27"/>
    <mergeCell ref="J16:J18"/>
    <mergeCell ref="K16:K18"/>
    <mergeCell ref="F26:F27"/>
    <mergeCell ref="G26:G27"/>
    <mergeCell ref="F16:F18"/>
    <mergeCell ref="G16:G18"/>
    <mergeCell ref="H16:H18"/>
    <mergeCell ref="I16:I18"/>
    <mergeCell ref="B16:B18"/>
    <mergeCell ref="C16:C18"/>
    <mergeCell ref="D16:D18"/>
    <mergeCell ref="E16:E18"/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  <mergeCell ref="F4:F5"/>
    <mergeCell ref="G4:H4"/>
    <mergeCell ref="I4:I5"/>
    <mergeCell ref="J4:K4"/>
  </mergeCells>
  <printOptions/>
  <pageMargins left="0.27" right="0.15" top="0.25" bottom="0.19" header="0.17" footer="0.1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9">
      <selection activeCell="M9" sqref="M9"/>
    </sheetView>
  </sheetViews>
  <sheetFormatPr defaultColWidth="9.140625" defaultRowHeight="15"/>
  <cols>
    <col min="1" max="1" width="40.421875" style="2" customWidth="1"/>
    <col min="2" max="4" width="9.140625" style="2" customWidth="1"/>
    <col min="5" max="5" width="12.7109375" style="2" customWidth="1"/>
    <col min="6" max="6" width="12.8515625" style="2" customWidth="1"/>
    <col min="7" max="7" width="13.28125" style="2" customWidth="1"/>
    <col min="8" max="9" width="9.140625" style="2" customWidth="1"/>
    <col min="10" max="10" width="9.57421875" style="2" customWidth="1"/>
    <col min="11" max="11" width="9.140625" style="2" customWidth="1"/>
    <col min="12" max="12" width="15.421875" style="2" customWidth="1"/>
    <col min="13" max="16384" width="9.140625" style="2" customWidth="1"/>
  </cols>
  <sheetData>
    <row r="1" ht="17.25">
      <c r="A1" s="17" t="s">
        <v>151</v>
      </c>
    </row>
    <row r="2" ht="18" thickBot="1"/>
    <row r="3" spans="1:10" ht="33" customHeight="1" thickBot="1">
      <c r="A3" s="135" t="s">
        <v>18</v>
      </c>
      <c r="B3" s="138" t="s">
        <v>152</v>
      </c>
      <c r="C3" s="139"/>
      <c r="D3" s="140"/>
      <c r="E3" s="138" t="s">
        <v>153</v>
      </c>
      <c r="F3" s="139"/>
      <c r="G3" s="140"/>
      <c r="H3" s="138" t="s">
        <v>154</v>
      </c>
      <c r="I3" s="139"/>
      <c r="J3" s="140"/>
    </row>
    <row r="4" spans="1:10" ht="18" customHeight="1" thickBot="1">
      <c r="A4" s="136"/>
      <c r="B4" s="135" t="s">
        <v>221</v>
      </c>
      <c r="C4" s="138" t="s">
        <v>20</v>
      </c>
      <c r="D4" s="140"/>
      <c r="E4" s="135" t="s">
        <v>221</v>
      </c>
      <c r="F4" s="138" t="s">
        <v>20</v>
      </c>
      <c r="G4" s="140"/>
      <c r="H4" s="135" t="s">
        <v>221</v>
      </c>
      <c r="I4" s="138" t="s">
        <v>20</v>
      </c>
      <c r="J4" s="140"/>
    </row>
    <row r="5" spans="1:10" ht="33.75" thickBot="1">
      <c r="A5" s="137"/>
      <c r="B5" s="141"/>
      <c r="C5" s="20" t="s">
        <v>241</v>
      </c>
      <c r="D5" s="20" t="s">
        <v>336</v>
      </c>
      <c r="E5" s="141"/>
      <c r="F5" s="20" t="s">
        <v>241</v>
      </c>
      <c r="G5" s="20" t="s">
        <v>336</v>
      </c>
      <c r="H5" s="141"/>
      <c r="I5" s="20" t="s">
        <v>241</v>
      </c>
      <c r="J5" s="20" t="s">
        <v>336</v>
      </c>
    </row>
    <row r="6" spans="1:10" ht="18" thickBot="1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50.25" thickBot="1">
      <c r="A7" s="23" t="s">
        <v>155</v>
      </c>
      <c r="B7" s="26">
        <v>381</v>
      </c>
      <c r="C7" s="26"/>
      <c r="D7" s="26"/>
      <c r="E7" s="27">
        <f>(Лист3!C10+Лист3!C11+Лист3!C12)/Лист4!B7</f>
        <v>31439.621811023622</v>
      </c>
      <c r="F7" s="27"/>
      <c r="G7" s="27"/>
      <c r="H7" s="24"/>
      <c r="I7" s="24"/>
      <c r="J7" s="24"/>
    </row>
    <row r="8" spans="1:12" ht="18" thickBot="1">
      <c r="A8" s="23" t="s">
        <v>156</v>
      </c>
      <c r="B8" s="26">
        <v>381</v>
      </c>
      <c r="C8" s="26"/>
      <c r="D8" s="26"/>
      <c r="E8" s="27">
        <v>29838.57</v>
      </c>
      <c r="F8" s="27"/>
      <c r="G8" s="27"/>
      <c r="H8" s="24"/>
      <c r="I8" s="24"/>
      <c r="J8" s="24"/>
      <c r="L8" s="28"/>
    </row>
    <row r="9" spans="1:10" ht="18" thickBot="1">
      <c r="A9" s="23" t="s">
        <v>157</v>
      </c>
      <c r="B9" s="24"/>
      <c r="C9" s="24"/>
      <c r="D9" s="24"/>
      <c r="E9" s="27"/>
      <c r="F9" s="27"/>
      <c r="G9" s="27"/>
      <c r="H9" s="24"/>
      <c r="I9" s="24"/>
      <c r="J9" s="24"/>
    </row>
    <row r="10" spans="1:10" ht="18" thickBot="1">
      <c r="A10" s="23" t="s">
        <v>158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50.25" thickBot="1">
      <c r="A11" s="23" t="s">
        <v>159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" thickBot="1">
      <c r="A12" s="23" t="s">
        <v>156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" thickBot="1">
      <c r="A13" s="23" t="s">
        <v>157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8" thickBot="1">
      <c r="A14" s="23" t="s">
        <v>158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3.75" thickBot="1">
      <c r="A15" s="23" t="s">
        <v>160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" thickBot="1">
      <c r="A16" s="23" t="s">
        <v>161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8" thickBot="1">
      <c r="A17" s="23" t="s">
        <v>162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8" thickBot="1">
      <c r="A18" s="23" t="s">
        <v>158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50.25" thickBot="1">
      <c r="A19" s="23" t="s">
        <v>163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8" thickBot="1">
      <c r="A20" s="23" t="s">
        <v>156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8" thickBot="1">
      <c r="A21" s="23" t="s">
        <v>164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8" thickBot="1">
      <c r="A22" s="23" t="s">
        <v>158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33.75" thickBot="1">
      <c r="A23" s="23" t="s">
        <v>165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8" thickBot="1">
      <c r="A24" s="23" t="s">
        <v>161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8" thickBot="1">
      <c r="A25" s="23" t="s">
        <v>166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8" thickBot="1">
      <c r="A26" s="23" t="s">
        <v>158</v>
      </c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10">
    <mergeCell ref="A3:A5"/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54" right="0.29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4.28125" style="2" customWidth="1"/>
    <col min="2" max="2" width="11.28125" style="2" customWidth="1"/>
    <col min="3" max="3" width="10.8515625" style="2" customWidth="1"/>
    <col min="4" max="4" width="10.7109375" style="2" customWidth="1"/>
    <col min="5" max="5" width="10.57421875" style="2" customWidth="1"/>
    <col min="6" max="16384" width="9.140625" style="2" customWidth="1"/>
  </cols>
  <sheetData>
    <row r="1" ht="17.25">
      <c r="A1" s="17" t="s">
        <v>167</v>
      </c>
    </row>
    <row r="2" ht="18" thickBot="1"/>
    <row r="3" spans="1:5" ht="33">
      <c r="A3" s="135" t="s">
        <v>18</v>
      </c>
      <c r="B3" s="135" t="s">
        <v>332</v>
      </c>
      <c r="C3" s="18" t="s">
        <v>333</v>
      </c>
      <c r="D3" s="143" t="s">
        <v>20</v>
      </c>
      <c r="E3" s="144"/>
    </row>
    <row r="4" spans="1:5" ht="33.75" thickBot="1">
      <c r="A4" s="147"/>
      <c r="B4" s="142"/>
      <c r="C4" s="19" t="s">
        <v>19</v>
      </c>
      <c r="D4" s="145"/>
      <c r="E4" s="146"/>
    </row>
    <row r="5" spans="1:5" ht="66.75" thickBot="1">
      <c r="A5" s="148"/>
      <c r="B5" s="141"/>
      <c r="C5" s="30"/>
      <c r="D5" s="20" t="s">
        <v>240</v>
      </c>
      <c r="E5" s="29" t="s">
        <v>334</v>
      </c>
    </row>
    <row r="6" spans="1:6" ht="18" thickBot="1">
      <c r="A6" s="21">
        <v>1</v>
      </c>
      <c r="B6" s="20">
        <v>2</v>
      </c>
      <c r="C6" s="20">
        <v>3</v>
      </c>
      <c r="D6" s="20">
        <v>4</v>
      </c>
      <c r="E6" s="20">
        <v>5</v>
      </c>
      <c r="F6" s="31"/>
    </row>
    <row r="7" spans="1:6" ht="18" thickBot="1">
      <c r="A7" s="23" t="s">
        <v>168</v>
      </c>
      <c r="B7" s="27">
        <v>2800.9</v>
      </c>
      <c r="C7" s="27">
        <v>2800.9</v>
      </c>
      <c r="D7" s="27"/>
      <c r="E7" s="27"/>
      <c r="F7" s="31"/>
    </row>
    <row r="8" spans="1:6" ht="33.75" thickBot="1">
      <c r="A8" s="23" t="s">
        <v>169</v>
      </c>
      <c r="B8" s="27">
        <v>1932.85</v>
      </c>
      <c r="C8" s="27">
        <v>1289</v>
      </c>
      <c r="D8" s="27"/>
      <c r="E8" s="27"/>
      <c r="F8" s="31"/>
    </row>
    <row r="9" spans="1:6" ht="18" thickBot="1">
      <c r="A9" s="23" t="s">
        <v>170</v>
      </c>
      <c r="B9" s="27">
        <v>868.05</v>
      </c>
      <c r="C9" s="27">
        <v>868.05</v>
      </c>
      <c r="D9" s="27"/>
      <c r="E9" s="27"/>
      <c r="F9" s="31"/>
    </row>
    <row r="10" spans="1:6" ht="18" thickBot="1">
      <c r="A10" s="23" t="s">
        <v>171</v>
      </c>
      <c r="B10" s="27">
        <v>16</v>
      </c>
      <c r="C10" s="27">
        <v>16</v>
      </c>
      <c r="D10" s="27"/>
      <c r="E10" s="27"/>
      <c r="F10" s="31"/>
    </row>
    <row r="11" spans="1:6" ht="33.75" thickBot="1">
      <c r="A11" s="23" t="s">
        <v>172</v>
      </c>
      <c r="B11" s="27">
        <v>10</v>
      </c>
      <c r="C11" s="27">
        <v>10</v>
      </c>
      <c r="D11" s="27"/>
      <c r="E11" s="27"/>
      <c r="F11" s="31"/>
    </row>
    <row r="12" spans="1:6" ht="18" thickBot="1">
      <c r="A12" s="23" t="s">
        <v>173</v>
      </c>
      <c r="B12" s="27">
        <v>59.83</v>
      </c>
      <c r="C12" s="27">
        <v>59.83</v>
      </c>
      <c r="D12" s="27"/>
      <c r="E12" s="27"/>
      <c r="F12" s="31"/>
    </row>
    <row r="13" spans="1:6" ht="18" thickBot="1">
      <c r="A13" s="23" t="s">
        <v>174</v>
      </c>
      <c r="B13" s="24">
        <v>0</v>
      </c>
      <c r="C13" s="24">
        <v>0</v>
      </c>
      <c r="D13" s="24"/>
      <c r="E13" s="24"/>
      <c r="F13" s="31"/>
    </row>
    <row r="14" spans="1:6" ht="50.25" thickBot="1">
      <c r="A14" s="23" t="s">
        <v>175</v>
      </c>
      <c r="B14" s="24">
        <v>0</v>
      </c>
      <c r="C14" s="24">
        <v>0</v>
      </c>
      <c r="D14" s="24"/>
      <c r="E14" s="24"/>
      <c r="F14" s="31"/>
    </row>
  </sheetData>
  <sheetProtection/>
  <mergeCells count="3">
    <mergeCell ref="B3:B5"/>
    <mergeCell ref="D3:E4"/>
    <mergeCell ref="A3:A5"/>
  </mergeCells>
  <printOptions/>
  <pageMargins left="0.82" right="0.49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25">
      <selection activeCell="A42" sqref="A42"/>
    </sheetView>
  </sheetViews>
  <sheetFormatPr defaultColWidth="9.140625" defaultRowHeight="15"/>
  <cols>
    <col min="1" max="1" width="39.8515625" style="2" customWidth="1"/>
    <col min="2" max="2" width="14.421875" style="2" customWidth="1"/>
    <col min="3" max="3" width="13.8515625" style="2" customWidth="1"/>
    <col min="4" max="4" width="11.7109375" style="2" customWidth="1"/>
    <col min="5" max="5" width="12.140625" style="2" customWidth="1"/>
    <col min="6" max="16384" width="9.140625" style="2" customWidth="1"/>
  </cols>
  <sheetData>
    <row r="1" ht="17.25">
      <c r="A1" s="17" t="s">
        <v>176</v>
      </c>
    </row>
    <row r="2" ht="18" thickBot="1"/>
    <row r="3" spans="1:6" ht="17.25" customHeight="1">
      <c r="A3" s="135" t="s">
        <v>18</v>
      </c>
      <c r="B3" s="111" t="s">
        <v>335</v>
      </c>
      <c r="C3" s="82" t="s">
        <v>333</v>
      </c>
      <c r="D3" s="114" t="s">
        <v>20</v>
      </c>
      <c r="E3" s="115"/>
      <c r="F3" s="149"/>
    </row>
    <row r="4" spans="1:6" ht="33.75" thickBot="1">
      <c r="A4" s="147"/>
      <c r="B4" s="112"/>
      <c r="C4" s="83" t="s">
        <v>19</v>
      </c>
      <c r="D4" s="116"/>
      <c r="E4" s="117"/>
      <c r="F4" s="149"/>
    </row>
    <row r="5" spans="1:6" ht="50.25" thickBot="1">
      <c r="A5" s="148"/>
      <c r="B5" s="113"/>
      <c r="C5" s="84"/>
      <c r="D5" s="26" t="s">
        <v>240</v>
      </c>
      <c r="E5" s="26" t="s">
        <v>334</v>
      </c>
      <c r="F5" s="32"/>
    </row>
    <row r="6" spans="1:5" ht="18" thickBot="1">
      <c r="A6" s="21">
        <v>1</v>
      </c>
      <c r="B6" s="20">
        <v>2</v>
      </c>
      <c r="C6" s="20">
        <v>3</v>
      </c>
      <c r="D6" s="20">
        <v>4</v>
      </c>
      <c r="E6" s="29">
        <v>5</v>
      </c>
    </row>
    <row r="7" spans="1:5" ht="33.75" thickBot="1">
      <c r="A7" s="23" t="s">
        <v>177</v>
      </c>
      <c r="B7" s="27">
        <v>23190.25</v>
      </c>
      <c r="C7" s="27">
        <v>23190.25</v>
      </c>
      <c r="D7" s="27"/>
      <c r="E7" s="27"/>
    </row>
    <row r="8" spans="1:5" ht="33">
      <c r="A8" s="25" t="s">
        <v>178</v>
      </c>
      <c r="B8" s="150">
        <v>35468.96</v>
      </c>
      <c r="C8" s="150">
        <v>35468.96</v>
      </c>
      <c r="D8" s="150"/>
      <c r="E8" s="150"/>
    </row>
    <row r="9" spans="1:5" ht="33.75" thickBot="1">
      <c r="A9" s="23" t="s">
        <v>179</v>
      </c>
      <c r="B9" s="151"/>
      <c r="C9" s="151"/>
      <c r="D9" s="151"/>
      <c r="E9" s="151"/>
    </row>
    <row r="10" spans="1:5" ht="33.75" thickBot="1">
      <c r="A10" s="23" t="s">
        <v>180</v>
      </c>
      <c r="B10" s="24">
        <v>9609.24</v>
      </c>
      <c r="C10" s="24">
        <v>9609.24</v>
      </c>
      <c r="D10" s="24"/>
      <c r="E10" s="24"/>
    </row>
    <row r="11" spans="1:5" ht="50.25" thickBot="1">
      <c r="A11" s="23" t="s">
        <v>181</v>
      </c>
      <c r="B11" s="24">
        <v>33</v>
      </c>
      <c r="C11" s="24">
        <v>33</v>
      </c>
      <c r="D11" s="24"/>
      <c r="E11" s="24"/>
    </row>
    <row r="12" spans="1:5" ht="18" thickBot="1">
      <c r="A12" s="23" t="s">
        <v>182</v>
      </c>
      <c r="B12" s="24"/>
      <c r="C12" s="24"/>
      <c r="D12" s="24"/>
      <c r="E12" s="24"/>
    </row>
    <row r="13" spans="1:5" ht="33">
      <c r="A13" s="25" t="s">
        <v>178</v>
      </c>
      <c r="B13" s="150">
        <v>4</v>
      </c>
      <c r="C13" s="150">
        <v>4</v>
      </c>
      <c r="D13" s="150"/>
      <c r="E13" s="150"/>
    </row>
    <row r="14" spans="1:5" ht="33.75" thickBot="1">
      <c r="A14" s="23" t="s">
        <v>179</v>
      </c>
      <c r="B14" s="151"/>
      <c r="C14" s="151"/>
      <c r="D14" s="151"/>
      <c r="E14" s="151"/>
    </row>
    <row r="15" spans="1:5" ht="33.75" thickBot="1">
      <c r="A15" s="23" t="s">
        <v>180</v>
      </c>
      <c r="B15" s="24">
        <v>12</v>
      </c>
      <c r="C15" s="24">
        <v>12</v>
      </c>
      <c r="D15" s="24"/>
      <c r="E15" s="24"/>
    </row>
    <row r="16" spans="1:5" ht="18" thickBot="1">
      <c r="A16" s="23" t="s">
        <v>183</v>
      </c>
      <c r="B16" s="27">
        <v>53.94</v>
      </c>
      <c r="C16" s="27">
        <v>56.53</v>
      </c>
      <c r="D16" s="27"/>
      <c r="E16" s="27"/>
    </row>
    <row r="19" spans="1:6" ht="17.25">
      <c r="A19" s="4" t="s">
        <v>184</v>
      </c>
      <c r="F19" s="4"/>
    </row>
    <row r="20" spans="1:6" ht="17.25">
      <c r="A20" s="33" t="s">
        <v>328</v>
      </c>
      <c r="F20" s="4"/>
    </row>
    <row r="21" ht="17.25">
      <c r="A21" s="4" t="s">
        <v>213</v>
      </c>
    </row>
    <row r="22" ht="17.25">
      <c r="A22" s="4"/>
    </row>
    <row r="23" ht="17.25">
      <c r="A23" s="4" t="s">
        <v>185</v>
      </c>
    </row>
    <row r="24" ht="17.25">
      <c r="A24" s="4" t="s">
        <v>186</v>
      </c>
    </row>
    <row r="25" ht="17.25">
      <c r="A25" s="4" t="s">
        <v>187</v>
      </c>
    </row>
    <row r="26" ht="17.25">
      <c r="A26" s="4" t="s">
        <v>188</v>
      </c>
    </row>
    <row r="27" ht="17.25">
      <c r="A27" s="4" t="s">
        <v>217</v>
      </c>
    </row>
    <row r="28" ht="17.25">
      <c r="A28" s="4" t="s">
        <v>214</v>
      </c>
    </row>
    <row r="29" ht="17.25">
      <c r="A29" s="4" t="s">
        <v>189</v>
      </c>
    </row>
    <row r="30" ht="17.25">
      <c r="A30" s="4" t="s">
        <v>190</v>
      </c>
    </row>
    <row r="31" ht="17.25">
      <c r="A31" s="4" t="s">
        <v>191</v>
      </c>
    </row>
    <row r="32" ht="17.25">
      <c r="A32" s="4" t="s">
        <v>242</v>
      </c>
    </row>
    <row r="33" ht="17.25">
      <c r="A33" s="4" t="s">
        <v>192</v>
      </c>
    </row>
    <row r="34" ht="17.25">
      <c r="A34" s="4" t="s">
        <v>193</v>
      </c>
    </row>
    <row r="35" spans="1:8" ht="17.25">
      <c r="A35" s="4" t="s">
        <v>194</v>
      </c>
      <c r="H35" s="4"/>
    </row>
    <row r="36" spans="1:8" ht="17.25">
      <c r="A36" s="33" t="s">
        <v>327</v>
      </c>
      <c r="H36" s="4"/>
    </row>
    <row r="37" ht="17.25">
      <c r="A37" s="4" t="s">
        <v>192</v>
      </c>
    </row>
    <row r="38" ht="17.25">
      <c r="A38" s="4"/>
    </row>
    <row r="39" ht="17.25">
      <c r="A39" s="4" t="s">
        <v>326</v>
      </c>
    </row>
    <row r="40" ht="17.25">
      <c r="A40" s="4"/>
    </row>
    <row r="41" ht="17.25">
      <c r="A41" s="5" t="s">
        <v>341</v>
      </c>
    </row>
    <row r="42" ht="17.25">
      <c r="A42" s="4"/>
    </row>
    <row r="43" ht="17.25">
      <c r="A43" s="4"/>
    </row>
    <row r="44" ht="17.25">
      <c r="A44" s="4" t="s">
        <v>196</v>
      </c>
    </row>
    <row r="45" ht="17.25">
      <c r="A45" s="4" t="s">
        <v>197</v>
      </c>
    </row>
    <row r="46" ht="17.25">
      <c r="A46" s="4" t="s">
        <v>198</v>
      </c>
    </row>
    <row r="47" ht="17.25">
      <c r="A47" s="4" t="s">
        <v>215</v>
      </c>
    </row>
    <row r="48" ht="17.25">
      <c r="A48" s="4"/>
    </row>
    <row r="49" ht="17.25">
      <c r="A49" s="4"/>
    </row>
    <row r="50" ht="17.25">
      <c r="A50" s="4" t="s">
        <v>195</v>
      </c>
    </row>
    <row r="51" ht="17.25">
      <c r="A51" s="3"/>
    </row>
    <row r="52" ht="17.25">
      <c r="A52" s="4" t="s">
        <v>218</v>
      </c>
    </row>
    <row r="53" ht="17.25">
      <c r="A53" s="4" t="s">
        <v>199</v>
      </c>
    </row>
    <row r="54" ht="17.25">
      <c r="A54" s="4"/>
    </row>
  </sheetData>
  <sheetProtection/>
  <mergeCells count="12">
    <mergeCell ref="E8:E9"/>
    <mergeCell ref="E13:E14"/>
    <mergeCell ref="F3:F4"/>
    <mergeCell ref="B8:B9"/>
    <mergeCell ref="C8:C9"/>
    <mergeCell ref="D8:D9"/>
    <mergeCell ref="A3:A5"/>
    <mergeCell ref="B13:B14"/>
    <mergeCell ref="C13:C14"/>
    <mergeCell ref="D13:D14"/>
    <mergeCell ref="B3:B5"/>
    <mergeCell ref="D3:E4"/>
  </mergeCells>
  <printOptions/>
  <pageMargins left="0.7" right="0.43" top="0.36" bottom="0.31" header="0.14" footer="0.17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7">
      <selection activeCell="H50" sqref="H50"/>
    </sheetView>
  </sheetViews>
  <sheetFormatPr defaultColWidth="9.140625" defaultRowHeight="15"/>
  <cols>
    <col min="1" max="1" width="3.57421875" style="0" customWidth="1"/>
    <col min="2" max="2" width="7.7109375" style="61" customWidth="1"/>
    <col min="3" max="3" width="13.7109375" style="61" customWidth="1"/>
    <col min="4" max="4" width="40.140625" style="62" customWidth="1"/>
    <col min="5" max="5" width="14.28125" style="61" customWidth="1"/>
    <col min="6" max="6" width="11.8515625" style="61" hidden="1" customWidth="1"/>
    <col min="7" max="7" width="14.57421875" style="62" customWidth="1"/>
    <col min="8" max="8" width="13.140625" style="62" customWidth="1"/>
    <col min="10" max="10" width="13.57421875" style="0" customWidth="1"/>
  </cols>
  <sheetData>
    <row r="1" spans="2:8" ht="12.75" customHeight="1"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342</v>
      </c>
      <c r="C2" s="162"/>
      <c r="D2" s="162"/>
      <c r="E2" s="162"/>
      <c r="F2" s="162"/>
      <c r="G2" s="162"/>
      <c r="H2" s="162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63" t="s">
        <v>250</v>
      </c>
      <c r="C4" s="163"/>
      <c r="D4" s="163"/>
      <c r="E4" s="163"/>
      <c r="F4" s="163"/>
      <c r="G4" s="163"/>
      <c r="H4" s="163"/>
    </row>
    <row r="5" spans="2:8" ht="12.75" customHeight="1">
      <c r="B5" s="164"/>
      <c r="C5" s="164"/>
      <c r="D5" s="164"/>
      <c r="E5" s="164"/>
      <c r="F5" s="164"/>
      <c r="G5" s="164"/>
      <c r="H5" s="164"/>
    </row>
    <row r="6" spans="2:8" ht="15">
      <c r="B6" s="153" t="s">
        <v>251</v>
      </c>
      <c r="C6" s="153" t="s">
        <v>252</v>
      </c>
      <c r="D6" s="153" t="s">
        <v>253</v>
      </c>
      <c r="E6" s="153"/>
      <c r="F6" s="153"/>
      <c r="G6" s="153"/>
      <c r="H6" s="153" t="s">
        <v>254</v>
      </c>
    </row>
    <row r="7" spans="2:8" ht="48">
      <c r="B7" s="153"/>
      <c r="C7" s="153"/>
      <c r="D7" s="38" t="s">
        <v>255</v>
      </c>
      <c r="E7" s="38" t="s">
        <v>256</v>
      </c>
      <c r="F7" s="38" t="s">
        <v>257</v>
      </c>
      <c r="G7" s="38" t="s">
        <v>258</v>
      </c>
      <c r="H7" s="153"/>
    </row>
    <row r="8" spans="2:8" ht="12.75" customHeight="1">
      <c r="B8" s="155">
        <v>211</v>
      </c>
      <c r="C8" s="156" t="s">
        <v>259</v>
      </c>
      <c r="D8" s="44" t="s">
        <v>259</v>
      </c>
      <c r="E8" s="38" t="s">
        <v>260</v>
      </c>
      <c r="F8" s="38"/>
      <c r="G8" s="45">
        <v>889789.68</v>
      </c>
      <c r="H8" s="45">
        <v>596600.05</v>
      </c>
    </row>
    <row r="9" spans="2:8" ht="14.25" customHeight="1">
      <c r="B9" s="157"/>
      <c r="C9" s="157"/>
      <c r="D9" s="158" t="s">
        <v>261</v>
      </c>
      <c r="E9" s="159"/>
      <c r="F9" s="160"/>
      <c r="G9" s="47">
        <f>SUM(G8)</f>
        <v>889789.68</v>
      </c>
      <c r="H9" s="47">
        <f>SUM(H8:H8)</f>
        <v>596600.05</v>
      </c>
    </row>
    <row r="10" spans="2:8" ht="12.75" customHeight="1">
      <c r="B10" s="155">
        <v>213</v>
      </c>
      <c r="C10" s="156" t="s">
        <v>262</v>
      </c>
      <c r="D10" s="44" t="s">
        <v>262</v>
      </c>
      <c r="E10" s="38" t="s">
        <v>260</v>
      </c>
      <c r="F10" s="38"/>
      <c r="G10" s="45">
        <v>268716.48</v>
      </c>
      <c r="H10" s="45">
        <v>282515.09</v>
      </c>
    </row>
    <row r="11" spans="2:8" ht="14.25" customHeight="1">
      <c r="B11" s="157"/>
      <c r="C11" s="157"/>
      <c r="D11" s="158" t="s">
        <v>261</v>
      </c>
      <c r="E11" s="159"/>
      <c r="F11" s="160"/>
      <c r="G11" s="47">
        <f>SUM(G10)</f>
        <v>268716.48</v>
      </c>
      <c r="H11" s="47">
        <f>SUM(H10:H10)</f>
        <v>282515.09</v>
      </c>
    </row>
    <row r="12" spans="2:8" ht="15">
      <c r="B12" s="155">
        <v>222</v>
      </c>
      <c r="C12" s="155" t="s">
        <v>266</v>
      </c>
      <c r="D12" s="48" t="s">
        <v>264</v>
      </c>
      <c r="E12" s="38"/>
      <c r="F12" s="38"/>
      <c r="G12" s="49">
        <v>0</v>
      </c>
      <c r="H12" s="49"/>
    </row>
    <row r="13" spans="2:8" ht="12.75" customHeight="1">
      <c r="B13" s="156"/>
      <c r="C13" s="156"/>
      <c r="D13" s="50" t="s">
        <v>267</v>
      </c>
      <c r="E13" s="38" t="s">
        <v>260</v>
      </c>
      <c r="F13" s="51">
        <v>850</v>
      </c>
      <c r="G13" s="52">
        <v>0</v>
      </c>
      <c r="H13" s="52">
        <v>0</v>
      </c>
    </row>
    <row r="14" spans="2:8" ht="15" customHeight="1">
      <c r="B14" s="157"/>
      <c r="C14" s="157"/>
      <c r="D14" s="154" t="s">
        <v>261</v>
      </c>
      <c r="E14" s="154"/>
      <c r="F14" s="154"/>
      <c r="G14" s="53">
        <f>SUM(G12:G13)</f>
        <v>0</v>
      </c>
      <c r="H14" s="53">
        <f>SUM(H13)</f>
        <v>0</v>
      </c>
    </row>
    <row r="15" spans="2:8" ht="15">
      <c r="B15" s="153">
        <v>223</v>
      </c>
      <c r="C15" s="153" t="s">
        <v>268</v>
      </c>
      <c r="D15" s="48" t="s">
        <v>264</v>
      </c>
      <c r="E15" s="44"/>
      <c r="F15" s="44"/>
      <c r="G15" s="54">
        <v>295864.81</v>
      </c>
      <c r="H15" s="54"/>
    </row>
    <row r="16" spans="2:8" ht="15">
      <c r="B16" s="153"/>
      <c r="C16" s="153"/>
      <c r="D16" s="44" t="s">
        <v>269</v>
      </c>
      <c r="E16" s="38" t="s">
        <v>260</v>
      </c>
      <c r="F16" s="38"/>
      <c r="G16" s="45">
        <v>1000000</v>
      </c>
      <c r="H16" s="45"/>
    </row>
    <row r="17" spans="2:8" ht="15">
      <c r="B17" s="153"/>
      <c r="C17" s="153"/>
      <c r="D17" s="44" t="s">
        <v>270</v>
      </c>
      <c r="E17" s="38" t="s">
        <v>260</v>
      </c>
      <c r="F17" s="38"/>
      <c r="G17" s="45">
        <f>186170+99000</f>
        <v>285170</v>
      </c>
      <c r="H17" s="45"/>
    </row>
    <row r="18" spans="2:8" ht="15">
      <c r="B18" s="153"/>
      <c r="C18" s="153"/>
      <c r="D18" s="44" t="s">
        <v>271</v>
      </c>
      <c r="E18" s="38" t="s">
        <v>260</v>
      </c>
      <c r="F18" s="51"/>
      <c r="G18" s="45">
        <f>27000+9820.87</f>
        <v>36820.87</v>
      </c>
      <c r="H18" s="45"/>
    </row>
    <row r="19" spans="2:8" ht="14.25" customHeight="1">
      <c r="B19" s="153"/>
      <c r="C19" s="153"/>
      <c r="D19" s="154" t="s">
        <v>261</v>
      </c>
      <c r="E19" s="154"/>
      <c r="F19" s="154"/>
      <c r="G19" s="47">
        <f>SUM(G15:G18)</f>
        <v>1617855.6800000002</v>
      </c>
      <c r="H19" s="47">
        <v>1129678.91</v>
      </c>
    </row>
    <row r="20" spans="2:8" ht="15">
      <c r="B20" s="153">
        <v>225</v>
      </c>
      <c r="C20" s="153" t="s">
        <v>272</v>
      </c>
      <c r="D20" s="48" t="s">
        <v>264</v>
      </c>
      <c r="E20" s="38"/>
      <c r="F20" s="51"/>
      <c r="G20" s="54">
        <v>364493.53</v>
      </c>
      <c r="H20" s="54"/>
    </row>
    <row r="21" spans="2:8" ht="15">
      <c r="B21" s="153"/>
      <c r="C21" s="153"/>
      <c r="D21" s="44" t="s">
        <v>273</v>
      </c>
      <c r="E21" s="38" t="s">
        <v>260</v>
      </c>
      <c r="F21" s="51"/>
      <c r="G21" s="45">
        <v>4241.16</v>
      </c>
      <c r="H21" s="45"/>
    </row>
    <row r="22" spans="2:8" ht="15">
      <c r="B22" s="153"/>
      <c r="C22" s="153"/>
      <c r="D22" s="44" t="s">
        <v>274</v>
      </c>
      <c r="E22" s="38" t="s">
        <v>260</v>
      </c>
      <c r="F22" s="51"/>
      <c r="G22" s="45">
        <v>11774.4</v>
      </c>
      <c r="H22" s="45"/>
    </row>
    <row r="23" spans="2:8" ht="24">
      <c r="B23" s="153"/>
      <c r="C23" s="153"/>
      <c r="D23" s="44" t="s">
        <v>275</v>
      </c>
      <c r="E23" s="38" t="s">
        <v>260</v>
      </c>
      <c r="F23" s="51"/>
      <c r="G23" s="45">
        <v>30000</v>
      </c>
      <c r="H23" s="45"/>
    </row>
    <row r="24" spans="2:8" ht="24">
      <c r="B24" s="153"/>
      <c r="C24" s="153"/>
      <c r="D24" s="44" t="s">
        <v>276</v>
      </c>
      <c r="E24" s="38" t="s">
        <v>260</v>
      </c>
      <c r="F24" s="51"/>
      <c r="G24" s="45">
        <v>57636.6</v>
      </c>
      <c r="H24" s="45"/>
    </row>
    <row r="25" spans="2:8" ht="24">
      <c r="B25" s="153"/>
      <c r="C25" s="153"/>
      <c r="D25" s="44" t="s">
        <v>277</v>
      </c>
      <c r="E25" s="38" t="s">
        <v>260</v>
      </c>
      <c r="F25" s="51"/>
      <c r="G25" s="45">
        <v>0</v>
      </c>
      <c r="H25" s="45"/>
    </row>
    <row r="26" spans="2:8" ht="15">
      <c r="B26" s="153"/>
      <c r="C26" s="153"/>
      <c r="D26" s="44" t="s">
        <v>278</v>
      </c>
      <c r="E26" s="38" t="s">
        <v>260</v>
      </c>
      <c r="F26" s="51"/>
      <c r="G26" s="45">
        <v>32300</v>
      </c>
      <c r="H26" s="45"/>
    </row>
    <row r="27" spans="2:8" ht="15">
      <c r="B27" s="153"/>
      <c r="C27" s="153"/>
      <c r="D27" s="44" t="s">
        <v>279</v>
      </c>
      <c r="E27" s="38" t="s">
        <v>260</v>
      </c>
      <c r="F27" s="51"/>
      <c r="G27" s="45">
        <v>0</v>
      </c>
      <c r="H27" s="45"/>
    </row>
    <row r="28" spans="2:8" ht="24">
      <c r="B28" s="153"/>
      <c r="C28" s="153"/>
      <c r="D28" s="44" t="s">
        <v>280</v>
      </c>
      <c r="E28" s="38" t="s">
        <v>281</v>
      </c>
      <c r="F28" s="51"/>
      <c r="G28" s="45">
        <v>13000</v>
      </c>
      <c r="H28" s="45"/>
    </row>
    <row r="29" spans="2:8" ht="12.75" customHeight="1">
      <c r="B29" s="153"/>
      <c r="C29" s="153"/>
      <c r="D29" s="44" t="s">
        <v>282</v>
      </c>
      <c r="E29" s="38" t="s">
        <v>281</v>
      </c>
      <c r="F29" s="51"/>
      <c r="G29" s="45">
        <v>20000</v>
      </c>
      <c r="H29" s="45"/>
    </row>
    <row r="30" spans="2:8" ht="24">
      <c r="B30" s="153"/>
      <c r="C30" s="153"/>
      <c r="D30" s="44" t="s">
        <v>283</v>
      </c>
      <c r="E30" s="38" t="s">
        <v>281</v>
      </c>
      <c r="F30" s="51"/>
      <c r="G30" s="45">
        <v>8865.09</v>
      </c>
      <c r="H30" s="45"/>
    </row>
    <row r="31" spans="2:10" ht="24">
      <c r="B31" s="153"/>
      <c r="C31" s="153"/>
      <c r="D31" s="44" t="s">
        <v>284</v>
      </c>
      <c r="E31" s="38" t="s">
        <v>281</v>
      </c>
      <c r="F31" s="51"/>
      <c r="G31" s="45">
        <v>0</v>
      </c>
      <c r="H31" s="45"/>
      <c r="J31" s="55"/>
    </row>
    <row r="32" spans="2:10" ht="24">
      <c r="B32" s="153"/>
      <c r="C32" s="153"/>
      <c r="D32" s="44" t="s">
        <v>324</v>
      </c>
      <c r="E32" s="38" t="s">
        <v>281</v>
      </c>
      <c r="F32" s="51"/>
      <c r="G32" s="45">
        <v>32700</v>
      </c>
      <c r="H32" s="45"/>
      <c r="J32" s="55"/>
    </row>
    <row r="33" spans="2:10" ht="15" customHeight="1">
      <c r="B33" s="153"/>
      <c r="C33" s="153"/>
      <c r="D33" s="154" t="s">
        <v>261</v>
      </c>
      <c r="E33" s="154"/>
      <c r="F33" s="154"/>
      <c r="G33" s="47">
        <f>SUM(G20:G32)</f>
        <v>575010.7799999999</v>
      </c>
      <c r="H33" s="47">
        <v>97846</v>
      </c>
      <c r="J33" s="55"/>
    </row>
    <row r="34" spans="2:10" ht="15">
      <c r="B34" s="153">
        <v>226</v>
      </c>
      <c r="C34" s="153" t="s">
        <v>285</v>
      </c>
      <c r="D34" s="56" t="s">
        <v>264</v>
      </c>
      <c r="E34" s="44"/>
      <c r="F34" s="44"/>
      <c r="G34" s="54">
        <v>15432</v>
      </c>
      <c r="H34" s="54"/>
      <c r="J34" s="55"/>
    </row>
    <row r="35" spans="2:8" ht="15">
      <c r="B35" s="153"/>
      <c r="C35" s="153"/>
      <c r="D35" s="57" t="s">
        <v>286</v>
      </c>
      <c r="E35" s="38" t="s">
        <v>260</v>
      </c>
      <c r="F35" s="44"/>
      <c r="G35" s="58">
        <v>0</v>
      </c>
      <c r="H35" s="58"/>
    </row>
    <row r="36" spans="2:10" ht="15">
      <c r="B36" s="153"/>
      <c r="C36" s="153"/>
      <c r="D36" s="50" t="s">
        <v>287</v>
      </c>
      <c r="E36" s="38" t="s">
        <v>260</v>
      </c>
      <c r="F36" s="38"/>
      <c r="G36" s="45">
        <v>19211.5</v>
      </c>
      <c r="H36" s="45"/>
      <c r="J36" s="55"/>
    </row>
    <row r="37" spans="2:8" ht="15">
      <c r="B37" s="153"/>
      <c r="C37" s="153"/>
      <c r="D37" s="50" t="s">
        <v>288</v>
      </c>
      <c r="E37" s="38" t="s">
        <v>281</v>
      </c>
      <c r="F37" s="38"/>
      <c r="G37" s="45">
        <v>38000</v>
      </c>
      <c r="H37" s="45"/>
    </row>
    <row r="38" spans="2:10" ht="15">
      <c r="B38" s="153"/>
      <c r="C38" s="153"/>
      <c r="D38" s="50" t="s">
        <v>289</v>
      </c>
      <c r="E38" s="38" t="s">
        <v>281</v>
      </c>
      <c r="F38" s="38"/>
      <c r="G38" s="45">
        <v>30000</v>
      </c>
      <c r="H38" s="45"/>
      <c r="J38" s="55"/>
    </row>
    <row r="39" spans="2:8" ht="15">
      <c r="B39" s="153"/>
      <c r="C39" s="153"/>
      <c r="D39" s="50" t="s">
        <v>290</v>
      </c>
      <c r="E39" s="38" t="s">
        <v>281</v>
      </c>
      <c r="F39" s="38"/>
      <c r="G39" s="45">
        <v>5000</v>
      </c>
      <c r="H39" s="45"/>
    </row>
    <row r="40" spans="2:8" ht="12.75" customHeight="1" hidden="1">
      <c r="B40" s="153"/>
      <c r="C40" s="153"/>
      <c r="D40" s="50" t="s">
        <v>291</v>
      </c>
      <c r="E40" s="38" t="s">
        <v>281</v>
      </c>
      <c r="F40" s="38"/>
      <c r="G40" s="45">
        <v>0</v>
      </c>
      <c r="H40" s="45"/>
    </row>
    <row r="41" spans="2:8" ht="12.75" customHeight="1" hidden="1">
      <c r="B41" s="153"/>
      <c r="C41" s="153"/>
      <c r="D41" s="50" t="s">
        <v>292</v>
      </c>
      <c r="E41" s="38" t="s">
        <v>281</v>
      </c>
      <c r="F41" s="38"/>
      <c r="G41" s="45">
        <v>0</v>
      </c>
      <c r="H41" s="45"/>
    </row>
    <row r="42" spans="2:8" ht="24" customHeight="1">
      <c r="B42" s="153"/>
      <c r="C42" s="153"/>
      <c r="D42" s="50" t="s">
        <v>293</v>
      </c>
      <c r="E42" s="38" t="s">
        <v>281</v>
      </c>
      <c r="F42" s="38"/>
      <c r="G42" s="45">
        <v>0</v>
      </c>
      <c r="H42" s="45"/>
    </row>
    <row r="43" spans="2:8" ht="24">
      <c r="B43" s="153"/>
      <c r="C43" s="153"/>
      <c r="D43" s="50" t="s">
        <v>294</v>
      </c>
      <c r="E43" s="38" t="s">
        <v>281</v>
      </c>
      <c r="F43" s="38"/>
      <c r="G43" s="45">
        <v>0</v>
      </c>
      <c r="H43" s="45"/>
    </row>
    <row r="44" spans="2:8" ht="15" customHeight="1">
      <c r="B44" s="153"/>
      <c r="C44" s="153"/>
      <c r="D44" s="154" t="s">
        <v>261</v>
      </c>
      <c r="E44" s="154"/>
      <c r="F44" s="154"/>
      <c r="G44" s="47">
        <f>SUM(G34:G43)</f>
        <v>107643.5</v>
      </c>
      <c r="H44" s="47">
        <v>65600</v>
      </c>
    </row>
    <row r="45" spans="2:8" ht="15">
      <c r="B45" s="153">
        <v>290</v>
      </c>
      <c r="C45" s="153" t="s">
        <v>295</v>
      </c>
      <c r="D45" s="48" t="s">
        <v>264</v>
      </c>
      <c r="E45" s="59"/>
      <c r="F45" s="59"/>
      <c r="G45" s="54">
        <v>31319</v>
      </c>
      <c r="H45" s="54"/>
    </row>
    <row r="46" spans="2:8" ht="15">
      <c r="B46" s="153"/>
      <c r="C46" s="153"/>
      <c r="D46" s="50" t="s">
        <v>296</v>
      </c>
      <c r="E46" s="38" t="s">
        <v>260</v>
      </c>
      <c r="F46" s="51"/>
      <c r="G46" s="45">
        <v>62570.55</v>
      </c>
      <c r="H46" s="45"/>
    </row>
    <row r="47" spans="2:8" ht="15">
      <c r="B47" s="153"/>
      <c r="C47" s="153"/>
      <c r="D47" s="50" t="s">
        <v>297</v>
      </c>
      <c r="E47" s="38" t="s">
        <v>260</v>
      </c>
      <c r="F47" s="51"/>
      <c r="G47" s="45">
        <v>2548</v>
      </c>
      <c r="H47" s="45"/>
    </row>
    <row r="48" spans="2:8" ht="15">
      <c r="B48" s="153"/>
      <c r="C48" s="153"/>
      <c r="D48" s="50" t="s">
        <v>298</v>
      </c>
      <c r="E48" s="38" t="s">
        <v>299</v>
      </c>
      <c r="F48" s="51"/>
      <c r="G48" s="45">
        <v>170000</v>
      </c>
      <c r="H48" s="45"/>
    </row>
    <row r="49" spans="2:8" ht="15" customHeight="1">
      <c r="B49" s="153"/>
      <c r="C49" s="153"/>
      <c r="D49" s="154" t="s">
        <v>261</v>
      </c>
      <c r="E49" s="154"/>
      <c r="F49" s="154"/>
      <c r="G49" s="47">
        <f>SUM(G45:G48)</f>
        <v>266437.55</v>
      </c>
      <c r="H49" s="47">
        <v>247384</v>
      </c>
    </row>
    <row r="50" spans="2:8" ht="15">
      <c r="B50" s="153">
        <v>310</v>
      </c>
      <c r="C50" s="153" t="s">
        <v>300</v>
      </c>
      <c r="D50" s="48" t="s">
        <v>264</v>
      </c>
      <c r="E50" s="38"/>
      <c r="F50" s="51">
        <v>68</v>
      </c>
      <c r="G50" s="54">
        <v>72154</v>
      </c>
      <c r="H50" s="54"/>
    </row>
    <row r="51" spans="2:8" ht="16.5" customHeight="1">
      <c r="B51" s="153"/>
      <c r="C51" s="153"/>
      <c r="D51" s="50" t="s">
        <v>301</v>
      </c>
      <c r="E51" s="38" t="s">
        <v>281</v>
      </c>
      <c r="F51" s="51"/>
      <c r="G51" s="45">
        <v>0</v>
      </c>
      <c r="H51" s="45">
        <v>72154</v>
      </c>
    </row>
    <row r="52" spans="2:8" ht="21" customHeight="1">
      <c r="B52" s="153"/>
      <c r="C52" s="153"/>
      <c r="D52" s="154" t="s">
        <v>261</v>
      </c>
      <c r="E52" s="154"/>
      <c r="F52" s="154"/>
      <c r="G52" s="47">
        <f>SUM(G50:G51)</f>
        <v>72154</v>
      </c>
      <c r="H52" s="47">
        <f>SUM(H51:H51)</f>
        <v>72154</v>
      </c>
    </row>
    <row r="53" spans="2:8" ht="15">
      <c r="B53" s="153">
        <v>340</v>
      </c>
      <c r="C53" s="153" t="s">
        <v>302</v>
      </c>
      <c r="D53" s="48" t="s">
        <v>264</v>
      </c>
      <c r="E53" s="38"/>
      <c r="F53" s="51">
        <v>68</v>
      </c>
      <c r="G53" s="54">
        <v>0</v>
      </c>
      <c r="H53" s="54"/>
    </row>
    <row r="54" spans="2:8" ht="44.25" customHeight="1">
      <c r="B54" s="153"/>
      <c r="C54" s="153"/>
      <c r="D54" s="50" t="s">
        <v>303</v>
      </c>
      <c r="E54" s="38" t="s">
        <v>281</v>
      </c>
      <c r="F54" s="51"/>
      <c r="G54" s="45">
        <v>27217.37</v>
      </c>
      <c r="H54" s="60">
        <v>0</v>
      </c>
    </row>
    <row r="55" spans="2:8" ht="15">
      <c r="B55" s="153"/>
      <c r="C55" s="153"/>
      <c r="D55" s="50" t="s">
        <v>304</v>
      </c>
      <c r="E55" s="38" t="s">
        <v>260</v>
      </c>
      <c r="F55" s="51"/>
      <c r="G55" s="52">
        <v>0</v>
      </c>
      <c r="H55" s="52">
        <v>0</v>
      </c>
    </row>
    <row r="56" spans="2:8" ht="15" customHeight="1">
      <c r="B56" s="153"/>
      <c r="C56" s="153"/>
      <c r="D56" s="154" t="s">
        <v>261</v>
      </c>
      <c r="E56" s="154"/>
      <c r="F56" s="154"/>
      <c r="G56" s="53">
        <f>SUM(G53:G55)</f>
        <v>27217.37</v>
      </c>
      <c r="H56" s="53">
        <f>SUM(H54:H55)</f>
        <v>0</v>
      </c>
    </row>
    <row r="57" spans="2:10" ht="15" customHeight="1">
      <c r="B57" s="152" t="s">
        <v>305</v>
      </c>
      <c r="C57" s="152"/>
      <c r="D57" s="152"/>
      <c r="E57" s="152"/>
      <c r="F57" s="152"/>
      <c r="G57" s="53">
        <f>G9+G11+G14+G19+G33+G44+G49+G52+G56</f>
        <v>3824825.04</v>
      </c>
      <c r="H57" s="53">
        <f>H9+H11+H14+H19+H33+H44+H49+H52+H56</f>
        <v>2491778.05</v>
      </c>
      <c r="J57" s="55"/>
    </row>
    <row r="59" ht="7.5" customHeight="1"/>
    <row r="60" ht="9" customHeight="1"/>
    <row r="61" ht="15">
      <c r="B61" s="63" t="s">
        <v>306</v>
      </c>
    </row>
    <row r="62" ht="9" customHeight="1"/>
    <row r="63" ht="15">
      <c r="B63" s="63" t="s">
        <v>340</v>
      </c>
    </row>
    <row r="64" ht="15">
      <c r="B64" s="64" t="s">
        <v>331</v>
      </c>
    </row>
  </sheetData>
  <sheetProtection/>
  <mergeCells count="36">
    <mergeCell ref="B1:H1"/>
    <mergeCell ref="B2:H2"/>
    <mergeCell ref="B4:H4"/>
    <mergeCell ref="B5:H5"/>
    <mergeCell ref="B6:B7"/>
    <mergeCell ref="C6:C7"/>
    <mergeCell ref="D6:G6"/>
    <mergeCell ref="H6:H7"/>
    <mergeCell ref="B12:B14"/>
    <mergeCell ref="C12:C14"/>
    <mergeCell ref="D14:F14"/>
    <mergeCell ref="B8:B9"/>
    <mergeCell ref="C8:C9"/>
    <mergeCell ref="D9:F9"/>
    <mergeCell ref="B10:B11"/>
    <mergeCell ref="C10:C11"/>
    <mergeCell ref="D11:F11"/>
    <mergeCell ref="B15:B19"/>
    <mergeCell ref="C15:C19"/>
    <mergeCell ref="D19:F19"/>
    <mergeCell ref="B20:B33"/>
    <mergeCell ref="C20:C33"/>
    <mergeCell ref="D33:F33"/>
    <mergeCell ref="B34:B44"/>
    <mergeCell ref="C34:C44"/>
    <mergeCell ref="D44:F44"/>
    <mergeCell ref="B45:B49"/>
    <mergeCell ref="C45:C49"/>
    <mergeCell ref="D49:F49"/>
    <mergeCell ref="B57:F57"/>
    <mergeCell ref="B50:B52"/>
    <mergeCell ref="C50:C52"/>
    <mergeCell ref="D52:F52"/>
    <mergeCell ref="B53:B56"/>
    <mergeCell ref="C53:C56"/>
    <mergeCell ref="D56:F56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.00390625" style="0" customWidth="1"/>
    <col min="2" max="2" width="6.140625" style="61" customWidth="1"/>
    <col min="3" max="3" width="25.421875" style="61" customWidth="1"/>
    <col min="4" max="4" width="38.140625" style="62" customWidth="1"/>
    <col min="5" max="5" width="14.140625" style="61" customWidth="1"/>
    <col min="6" max="6" width="11.8515625" style="61" hidden="1" customWidth="1"/>
    <col min="7" max="7" width="13.8515625" style="62" customWidth="1"/>
    <col min="8" max="8" width="14.28125" style="62" customWidth="1"/>
  </cols>
  <sheetData>
    <row r="1" spans="2:8" ht="12.75" customHeight="1"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342</v>
      </c>
      <c r="C2" s="162"/>
      <c r="D2" s="162"/>
      <c r="E2" s="162"/>
      <c r="F2" s="162"/>
      <c r="G2" s="162"/>
      <c r="H2" s="162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63" t="s">
        <v>307</v>
      </c>
      <c r="C4" s="163"/>
      <c r="D4" s="163"/>
      <c r="E4" s="163"/>
      <c r="F4" s="163"/>
      <c r="G4" s="163"/>
      <c r="H4" s="163"/>
    </row>
    <row r="5" spans="2:8" ht="12.75" customHeight="1">
      <c r="B5" s="164"/>
      <c r="C5" s="164"/>
      <c r="D5" s="164"/>
      <c r="E5" s="164"/>
      <c r="F5" s="164"/>
      <c r="G5" s="164"/>
      <c r="H5" s="164"/>
    </row>
    <row r="6" spans="2:8" ht="15">
      <c r="B6" s="153" t="s">
        <v>251</v>
      </c>
      <c r="C6" s="153" t="s">
        <v>252</v>
      </c>
      <c r="D6" s="153" t="s">
        <v>253</v>
      </c>
      <c r="E6" s="153"/>
      <c r="F6" s="153"/>
      <c r="G6" s="153"/>
      <c r="H6" s="153" t="s">
        <v>254</v>
      </c>
    </row>
    <row r="7" spans="2:8" ht="36">
      <c r="B7" s="153"/>
      <c r="C7" s="153"/>
      <c r="D7" s="38" t="s">
        <v>308</v>
      </c>
      <c r="E7" s="38" t="s">
        <v>309</v>
      </c>
      <c r="F7" s="38" t="s">
        <v>257</v>
      </c>
      <c r="G7" s="38" t="s">
        <v>258</v>
      </c>
      <c r="H7" s="153"/>
    </row>
    <row r="8" spans="2:8" ht="15" customHeight="1">
      <c r="B8" s="158" t="s">
        <v>310</v>
      </c>
      <c r="C8" s="159"/>
      <c r="D8" s="159"/>
      <c r="E8" s="159"/>
      <c r="F8" s="159"/>
      <c r="G8" s="159"/>
      <c r="H8" s="160"/>
    </row>
    <row r="9" spans="2:8" ht="13.5" customHeight="1">
      <c r="B9" s="38">
        <v>211</v>
      </c>
      <c r="C9" s="38" t="s">
        <v>259</v>
      </c>
      <c r="D9" s="44" t="s">
        <v>259</v>
      </c>
      <c r="E9" s="38" t="s">
        <v>260</v>
      </c>
      <c r="F9" s="51">
        <v>850</v>
      </c>
      <c r="G9" s="51" t="s">
        <v>299</v>
      </c>
      <c r="H9" s="65">
        <v>7139079.76</v>
      </c>
    </row>
    <row r="10" spans="2:8" ht="12.75" customHeight="1">
      <c r="B10" s="38">
        <v>212</v>
      </c>
      <c r="C10" s="38" t="s">
        <v>311</v>
      </c>
      <c r="D10" s="44" t="s">
        <v>312</v>
      </c>
      <c r="E10" s="38" t="s">
        <v>260</v>
      </c>
      <c r="F10" s="51"/>
      <c r="G10" s="51" t="s">
        <v>299</v>
      </c>
      <c r="H10" s="65">
        <v>3500</v>
      </c>
    </row>
    <row r="11" spans="2:8" ht="12.75" customHeight="1">
      <c r="B11" s="38">
        <v>213</v>
      </c>
      <c r="C11" s="38" t="s">
        <v>262</v>
      </c>
      <c r="D11" s="44" t="s">
        <v>262</v>
      </c>
      <c r="E11" s="38" t="s">
        <v>260</v>
      </c>
      <c r="F11" s="51"/>
      <c r="G11" s="51" t="s">
        <v>299</v>
      </c>
      <c r="H11" s="65">
        <v>2156304.09</v>
      </c>
    </row>
    <row r="12" spans="2:8" ht="25.5" customHeight="1">
      <c r="B12" s="38">
        <v>226</v>
      </c>
      <c r="C12" s="38" t="s">
        <v>285</v>
      </c>
      <c r="D12" s="44" t="s">
        <v>325</v>
      </c>
      <c r="E12" s="38" t="s">
        <v>260</v>
      </c>
      <c r="F12" s="66"/>
      <c r="G12" s="51" t="s">
        <v>299</v>
      </c>
      <c r="H12" s="76">
        <v>124588.01</v>
      </c>
    </row>
    <row r="13" spans="2:8" ht="15" customHeight="1">
      <c r="B13" s="158" t="s">
        <v>261</v>
      </c>
      <c r="C13" s="159"/>
      <c r="D13" s="159"/>
      <c r="E13" s="160"/>
      <c r="F13" s="66"/>
      <c r="G13" s="67"/>
      <c r="H13" s="68">
        <f>H9+H10+H11+H12</f>
        <v>9423471.86</v>
      </c>
    </row>
    <row r="14" spans="2:8" ht="15" customHeight="1">
      <c r="B14" s="158" t="s">
        <v>313</v>
      </c>
      <c r="C14" s="159"/>
      <c r="D14" s="159"/>
      <c r="E14" s="159"/>
      <c r="F14" s="159"/>
      <c r="G14" s="159"/>
      <c r="H14" s="160"/>
    </row>
    <row r="15" spans="2:8" ht="14.25" customHeight="1">
      <c r="B15" s="153">
        <v>221</v>
      </c>
      <c r="C15" s="165" t="s">
        <v>263</v>
      </c>
      <c r="D15" s="48" t="s">
        <v>264</v>
      </c>
      <c r="E15" s="39"/>
      <c r="F15" s="39"/>
      <c r="G15" s="54">
        <v>0</v>
      </c>
      <c r="H15" s="69"/>
    </row>
    <row r="16" spans="2:8" ht="25.5" customHeight="1">
      <c r="B16" s="153"/>
      <c r="C16" s="164"/>
      <c r="D16" s="44" t="s">
        <v>265</v>
      </c>
      <c r="E16" s="38" t="s">
        <v>260</v>
      </c>
      <c r="F16" s="38"/>
      <c r="G16" s="70">
        <v>63743.63</v>
      </c>
      <c r="H16" s="70">
        <v>55726</v>
      </c>
    </row>
    <row r="17" spans="2:8" ht="48">
      <c r="B17" s="40">
        <v>226</v>
      </c>
      <c r="C17" s="38" t="s">
        <v>285</v>
      </c>
      <c r="D17" s="50" t="s">
        <v>314</v>
      </c>
      <c r="E17" s="38" t="s">
        <v>281</v>
      </c>
      <c r="F17" s="44"/>
      <c r="G17" s="70">
        <v>23375</v>
      </c>
      <c r="H17" s="70">
        <v>7520</v>
      </c>
    </row>
    <row r="18" spans="2:8" ht="31.5" customHeight="1">
      <c r="B18" s="40">
        <v>310</v>
      </c>
      <c r="C18" s="40" t="s">
        <v>315</v>
      </c>
      <c r="D18" s="50" t="s">
        <v>316</v>
      </c>
      <c r="E18" s="38" t="s">
        <v>281</v>
      </c>
      <c r="F18" s="59"/>
      <c r="G18" s="70">
        <v>0</v>
      </c>
      <c r="H18" s="70">
        <v>0</v>
      </c>
    </row>
    <row r="19" spans="2:8" ht="36">
      <c r="B19" s="40">
        <v>340</v>
      </c>
      <c r="C19" s="38" t="s">
        <v>302</v>
      </c>
      <c r="D19" s="50" t="s">
        <v>317</v>
      </c>
      <c r="E19" s="38" t="s">
        <v>281</v>
      </c>
      <c r="F19" s="51">
        <v>68</v>
      </c>
      <c r="G19" s="65">
        <v>0</v>
      </c>
      <c r="H19" s="65">
        <v>0</v>
      </c>
    </row>
    <row r="20" spans="2:8" ht="15" customHeight="1">
      <c r="B20" s="158" t="s">
        <v>261</v>
      </c>
      <c r="C20" s="159"/>
      <c r="D20" s="159"/>
      <c r="E20" s="159"/>
      <c r="F20" s="46"/>
      <c r="G20" s="71">
        <f>SUM(G16:G19)</f>
        <v>87118.63</v>
      </c>
      <c r="H20" s="71">
        <f>SUM(H16:H19)</f>
        <v>63246</v>
      </c>
    </row>
    <row r="21" spans="2:8" ht="15" customHeight="1">
      <c r="B21" s="152" t="s">
        <v>305</v>
      </c>
      <c r="C21" s="152"/>
      <c r="D21" s="152"/>
      <c r="E21" s="152"/>
      <c r="F21" s="152"/>
      <c r="G21" s="53">
        <f>G13+G20</f>
        <v>87118.63</v>
      </c>
      <c r="H21" s="53">
        <f>H13+H20</f>
        <v>9486717.86</v>
      </c>
    </row>
    <row r="24" ht="9" customHeight="1"/>
    <row r="25" ht="15">
      <c r="B25" s="63" t="s">
        <v>306</v>
      </c>
    </row>
    <row r="26" ht="9" customHeight="1"/>
    <row r="27" ht="15">
      <c r="B27" s="63" t="s">
        <v>340</v>
      </c>
    </row>
    <row r="28" ht="15">
      <c r="B28" s="64" t="s">
        <v>331</v>
      </c>
    </row>
  </sheetData>
  <sheetProtection/>
  <mergeCells count="15">
    <mergeCell ref="B1:H1"/>
    <mergeCell ref="B2:H2"/>
    <mergeCell ref="B4:H4"/>
    <mergeCell ref="B5:H5"/>
    <mergeCell ref="B6:B7"/>
    <mergeCell ref="C6:C7"/>
    <mergeCell ref="D6:G6"/>
    <mergeCell ref="H6:H7"/>
    <mergeCell ref="B21:F21"/>
    <mergeCell ref="B8:H8"/>
    <mergeCell ref="B14:H14"/>
    <mergeCell ref="B15:B16"/>
    <mergeCell ref="C15:C16"/>
    <mergeCell ref="B13:E13"/>
    <mergeCell ref="B20:E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3">
      <selection activeCell="H30" sqref="H30"/>
    </sheetView>
  </sheetViews>
  <sheetFormatPr defaultColWidth="9.140625" defaultRowHeight="15"/>
  <cols>
    <col min="1" max="1" width="5.28125" style="0" customWidth="1"/>
    <col min="2" max="2" width="8.28125" style="61" customWidth="1"/>
    <col min="3" max="3" width="20.00390625" style="61" customWidth="1"/>
    <col min="4" max="4" width="41.8515625" style="62" customWidth="1"/>
    <col min="5" max="5" width="14.140625" style="61" hidden="1" customWidth="1"/>
    <col min="6" max="6" width="11.8515625" style="61" hidden="1" customWidth="1"/>
    <col min="7" max="7" width="15.421875" style="62" hidden="1" customWidth="1"/>
    <col min="8" max="8" width="15.7109375" style="62" customWidth="1"/>
    <col min="9" max="9" width="12.28125" style="0" customWidth="1"/>
  </cols>
  <sheetData>
    <row r="1" spans="2:8" ht="12.75" customHeight="1"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342</v>
      </c>
      <c r="C2" s="162"/>
      <c r="D2" s="162"/>
      <c r="E2" s="162"/>
      <c r="F2" s="162"/>
      <c r="G2" s="162"/>
      <c r="H2" s="162"/>
    </row>
    <row r="3" spans="2:8" ht="6.75" customHeight="1">
      <c r="B3" s="43"/>
      <c r="C3" s="43"/>
      <c r="D3" s="43"/>
      <c r="E3" s="43"/>
      <c r="F3" s="43"/>
      <c r="G3" s="43"/>
      <c r="H3" s="43"/>
    </row>
    <row r="4" spans="2:8" ht="12.75" customHeight="1">
      <c r="B4" s="163" t="s">
        <v>123</v>
      </c>
      <c r="C4" s="163"/>
      <c r="D4" s="163"/>
      <c r="E4" s="163"/>
      <c r="F4" s="163"/>
      <c r="G4" s="163"/>
      <c r="H4" s="163"/>
    </row>
    <row r="5" spans="2:8" ht="12.75" customHeight="1">
      <c r="B5" s="163" t="s">
        <v>318</v>
      </c>
      <c r="C5" s="163"/>
      <c r="D5" s="163"/>
      <c r="E5" s="163"/>
      <c r="F5" s="163"/>
      <c r="G5" s="163"/>
      <c r="H5" s="163"/>
    </row>
    <row r="6" spans="2:8" ht="12.75" customHeight="1">
      <c r="B6" s="164"/>
      <c r="C6" s="164"/>
      <c r="D6" s="164"/>
      <c r="E6" s="164"/>
      <c r="F6" s="164"/>
      <c r="G6" s="164"/>
      <c r="H6" s="164"/>
    </row>
    <row r="7" spans="2:8" ht="15">
      <c r="B7" s="153" t="s">
        <v>251</v>
      </c>
      <c r="C7" s="153" t="s">
        <v>252</v>
      </c>
      <c r="D7" s="153" t="s">
        <v>253</v>
      </c>
      <c r="E7" s="153"/>
      <c r="F7" s="153"/>
      <c r="G7" s="153"/>
      <c r="H7" s="153" t="s">
        <v>254</v>
      </c>
    </row>
    <row r="8" spans="2:8" ht="36">
      <c r="B8" s="153"/>
      <c r="C8" s="153"/>
      <c r="D8" s="38" t="s">
        <v>255</v>
      </c>
      <c r="E8" s="38" t="s">
        <v>256</v>
      </c>
      <c r="F8" s="38" t="s">
        <v>257</v>
      </c>
      <c r="G8" s="38" t="s">
        <v>319</v>
      </c>
      <c r="H8" s="153"/>
    </row>
    <row r="9" spans="2:8" ht="15" customHeight="1">
      <c r="B9" s="158" t="s">
        <v>320</v>
      </c>
      <c r="C9" s="159"/>
      <c r="D9" s="160"/>
      <c r="E9" s="38"/>
      <c r="F9" s="38"/>
      <c r="G9" s="38"/>
      <c r="H9" s="54">
        <v>179000</v>
      </c>
    </row>
    <row r="10" spans="2:8" ht="25.5" customHeight="1">
      <c r="B10" s="38">
        <v>221</v>
      </c>
      <c r="C10" s="38" t="s">
        <v>337</v>
      </c>
      <c r="D10" s="44" t="s">
        <v>265</v>
      </c>
      <c r="E10" s="38" t="s">
        <v>260</v>
      </c>
      <c r="F10" s="38"/>
      <c r="G10" s="70">
        <v>63743.63</v>
      </c>
      <c r="H10" s="70">
        <v>29000</v>
      </c>
    </row>
    <row r="11" spans="2:8" ht="15">
      <c r="B11" s="41">
        <v>222</v>
      </c>
      <c r="C11" s="42" t="s">
        <v>266</v>
      </c>
      <c r="D11" s="72" t="s">
        <v>266</v>
      </c>
      <c r="E11" s="38" t="s">
        <v>260</v>
      </c>
      <c r="F11" s="51">
        <v>850</v>
      </c>
      <c r="G11" s="73"/>
      <c r="H11" s="45">
        <v>0</v>
      </c>
    </row>
    <row r="12" spans="2:8" ht="23.25" customHeight="1">
      <c r="B12" s="38">
        <v>225</v>
      </c>
      <c r="C12" s="38" t="s">
        <v>272</v>
      </c>
      <c r="D12" s="44" t="s">
        <v>272</v>
      </c>
      <c r="E12" s="38"/>
      <c r="F12" s="51"/>
      <c r="G12" s="73"/>
      <c r="H12" s="45">
        <v>8500</v>
      </c>
    </row>
    <row r="13" spans="2:8" ht="15">
      <c r="B13" s="38">
        <v>226</v>
      </c>
      <c r="C13" s="38" t="s">
        <v>285</v>
      </c>
      <c r="D13" s="57" t="s">
        <v>285</v>
      </c>
      <c r="E13" s="44"/>
      <c r="F13" s="44"/>
      <c r="G13" s="73"/>
      <c r="H13" s="45">
        <v>68000</v>
      </c>
    </row>
    <row r="14" spans="2:8" ht="14.25" customHeight="1">
      <c r="B14" s="40">
        <v>290</v>
      </c>
      <c r="C14" s="40" t="s">
        <v>295</v>
      </c>
      <c r="D14" s="44" t="s">
        <v>295</v>
      </c>
      <c r="E14" s="38"/>
      <c r="F14" s="38"/>
      <c r="G14" s="73"/>
      <c r="H14" s="45">
        <v>18750</v>
      </c>
    </row>
    <row r="15" spans="2:8" ht="26.25" customHeight="1">
      <c r="B15" s="40">
        <v>310</v>
      </c>
      <c r="C15" s="40" t="s">
        <v>315</v>
      </c>
      <c r="D15" s="50" t="s">
        <v>315</v>
      </c>
      <c r="E15" s="38" t="s">
        <v>281</v>
      </c>
      <c r="F15" s="51"/>
      <c r="G15" s="73"/>
      <c r="H15" s="45">
        <v>7500</v>
      </c>
    </row>
    <row r="16" spans="2:8" ht="27.75" customHeight="1">
      <c r="B16" s="38">
        <v>340</v>
      </c>
      <c r="C16" s="38" t="s">
        <v>302</v>
      </c>
      <c r="D16" s="74" t="s">
        <v>302</v>
      </c>
      <c r="E16" s="38"/>
      <c r="F16" s="51">
        <v>68</v>
      </c>
      <c r="G16" s="73"/>
      <c r="H16" s="45">
        <v>47250</v>
      </c>
    </row>
    <row r="17" spans="2:8" ht="15" customHeight="1">
      <c r="B17" s="158" t="s">
        <v>261</v>
      </c>
      <c r="C17" s="159"/>
      <c r="D17" s="160"/>
      <c r="E17" s="39"/>
      <c r="F17" s="39"/>
      <c r="G17" s="73"/>
      <c r="H17" s="47">
        <f>H11+H12+H13+H15+H16+H14+H10</f>
        <v>179000</v>
      </c>
    </row>
    <row r="18" spans="2:8" ht="15.75" customHeight="1">
      <c r="B18" s="158" t="s">
        <v>321</v>
      </c>
      <c r="C18" s="159"/>
      <c r="D18" s="160"/>
      <c r="E18" s="38"/>
      <c r="F18" s="38"/>
      <c r="G18" s="38"/>
      <c r="H18" s="54">
        <v>250000</v>
      </c>
    </row>
    <row r="19" spans="2:8" ht="24">
      <c r="B19" s="153">
        <v>223</v>
      </c>
      <c r="C19" s="153" t="s">
        <v>268</v>
      </c>
      <c r="D19" s="44" t="s">
        <v>322</v>
      </c>
      <c r="E19" s="44"/>
      <c r="F19" s="44"/>
      <c r="G19" s="73"/>
      <c r="H19" s="45">
        <v>250000</v>
      </c>
    </row>
    <row r="20" spans="2:8" ht="15">
      <c r="B20" s="153"/>
      <c r="C20" s="153"/>
      <c r="D20" s="44" t="s">
        <v>270</v>
      </c>
      <c r="E20" s="38" t="s">
        <v>260</v>
      </c>
      <c r="F20" s="38"/>
      <c r="G20" s="73"/>
      <c r="H20" s="45"/>
    </row>
    <row r="21" spans="2:8" ht="15">
      <c r="B21" s="153"/>
      <c r="C21" s="153"/>
      <c r="D21" s="44" t="s">
        <v>271</v>
      </c>
      <c r="E21" s="38" t="s">
        <v>260</v>
      </c>
      <c r="F21" s="51"/>
      <c r="G21" s="73"/>
      <c r="H21" s="45"/>
    </row>
    <row r="22" spans="2:8" ht="14.25" customHeight="1">
      <c r="B22" s="153"/>
      <c r="C22" s="153"/>
      <c r="D22" s="154" t="s">
        <v>261</v>
      </c>
      <c r="E22" s="154"/>
      <c r="F22" s="154"/>
      <c r="G22" s="73"/>
      <c r="H22" s="47">
        <f>H19</f>
        <v>250000</v>
      </c>
    </row>
    <row r="23" spans="2:8" ht="15" customHeight="1">
      <c r="B23" s="158" t="s">
        <v>323</v>
      </c>
      <c r="C23" s="159"/>
      <c r="D23" s="160"/>
      <c r="E23" s="38"/>
      <c r="F23" s="38"/>
      <c r="G23" s="38"/>
      <c r="H23" s="54">
        <v>15000</v>
      </c>
    </row>
    <row r="24" spans="2:8" ht="15">
      <c r="B24" s="41">
        <v>222</v>
      </c>
      <c r="C24" s="42" t="s">
        <v>266</v>
      </c>
      <c r="D24" s="72" t="s">
        <v>266</v>
      </c>
      <c r="E24" s="38" t="s">
        <v>260</v>
      </c>
      <c r="F24" s="51">
        <v>850</v>
      </c>
      <c r="G24" s="73"/>
      <c r="H24" s="45">
        <v>0</v>
      </c>
    </row>
    <row r="25" spans="2:8" ht="27.75" customHeight="1">
      <c r="B25" s="38">
        <v>225</v>
      </c>
      <c r="C25" s="38" t="s">
        <v>272</v>
      </c>
      <c r="D25" s="44" t="s">
        <v>272</v>
      </c>
      <c r="E25" s="38"/>
      <c r="F25" s="51"/>
      <c r="G25" s="73"/>
      <c r="H25" s="45">
        <v>4440</v>
      </c>
    </row>
    <row r="26" spans="2:8" ht="15">
      <c r="B26" s="38">
        <v>226</v>
      </c>
      <c r="C26" s="38" t="s">
        <v>285</v>
      </c>
      <c r="D26" s="57" t="s">
        <v>285</v>
      </c>
      <c r="E26" s="44"/>
      <c r="F26" s="44"/>
      <c r="G26" s="73"/>
      <c r="H26" s="45">
        <v>1100</v>
      </c>
    </row>
    <row r="27" spans="2:8" ht="15.75" customHeight="1">
      <c r="B27" s="40">
        <v>290</v>
      </c>
      <c r="C27" s="40" t="s">
        <v>295</v>
      </c>
      <c r="D27" s="44" t="s">
        <v>295</v>
      </c>
      <c r="E27" s="38"/>
      <c r="F27" s="38"/>
      <c r="G27" s="73"/>
      <c r="H27" s="45">
        <v>0</v>
      </c>
    </row>
    <row r="28" spans="2:8" ht="26.25" customHeight="1">
      <c r="B28" s="40">
        <v>310</v>
      </c>
      <c r="C28" s="40" t="s">
        <v>315</v>
      </c>
      <c r="D28" s="50" t="s">
        <v>315</v>
      </c>
      <c r="E28" s="38" t="s">
        <v>281</v>
      </c>
      <c r="F28" s="51"/>
      <c r="G28" s="73"/>
      <c r="H28" s="45">
        <v>0</v>
      </c>
    </row>
    <row r="29" spans="2:8" ht="27.75" customHeight="1">
      <c r="B29" s="38">
        <v>340</v>
      </c>
      <c r="C29" s="38" t="s">
        <v>302</v>
      </c>
      <c r="D29" s="74" t="s">
        <v>302</v>
      </c>
      <c r="E29" s="38"/>
      <c r="F29" s="51">
        <v>68</v>
      </c>
      <c r="G29" s="73"/>
      <c r="H29" s="45">
        <v>9460</v>
      </c>
    </row>
    <row r="30" spans="2:8" ht="15" customHeight="1">
      <c r="B30" s="158" t="s">
        <v>261</v>
      </c>
      <c r="C30" s="159"/>
      <c r="D30" s="160"/>
      <c r="E30" s="39"/>
      <c r="F30" s="39"/>
      <c r="G30" s="73"/>
      <c r="H30" s="47">
        <f>H24+H25+H26+H28+H29+H27</f>
        <v>15000</v>
      </c>
    </row>
    <row r="31" spans="2:8" ht="15" customHeight="1">
      <c r="B31" s="166" t="s">
        <v>305</v>
      </c>
      <c r="C31" s="167"/>
      <c r="D31" s="168"/>
      <c r="H31" s="75">
        <f>H17+H22+H30</f>
        <v>444000</v>
      </c>
    </row>
    <row r="34" ht="15">
      <c r="B34" s="63" t="s">
        <v>306</v>
      </c>
    </row>
    <row r="35" ht="9" customHeight="1"/>
    <row r="36" ht="15">
      <c r="B36" s="63" t="s">
        <v>340</v>
      </c>
    </row>
    <row r="37" ht="15">
      <c r="B37" s="64" t="s">
        <v>331</v>
      </c>
    </row>
  </sheetData>
  <sheetProtection/>
  <mergeCells count="18">
    <mergeCell ref="B1:H1"/>
    <mergeCell ref="B2:H2"/>
    <mergeCell ref="B4:H4"/>
    <mergeCell ref="B5:H5"/>
    <mergeCell ref="B17:D17"/>
    <mergeCell ref="B18:D18"/>
    <mergeCell ref="B9:D9"/>
    <mergeCell ref="B6:H6"/>
    <mergeCell ref="B7:B8"/>
    <mergeCell ref="C7:C8"/>
    <mergeCell ref="D7:G7"/>
    <mergeCell ref="H7:H8"/>
    <mergeCell ref="B30:D30"/>
    <mergeCell ref="B31:D31"/>
    <mergeCell ref="B19:B22"/>
    <mergeCell ref="C19:C22"/>
    <mergeCell ref="D22:F22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Янусова</cp:lastModifiedBy>
  <cp:lastPrinted>2016-01-19T13:05:58Z</cp:lastPrinted>
  <dcterms:created xsi:type="dcterms:W3CDTF">2012-03-15T13:50:12Z</dcterms:created>
  <dcterms:modified xsi:type="dcterms:W3CDTF">2016-08-22T12:26:28Z</dcterms:modified>
  <cp:category/>
  <cp:version/>
  <cp:contentType/>
  <cp:contentStatus/>
</cp:coreProperties>
</file>